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temp\JC\2025年\1.70周年記念委員会\議案\03.70周年記念式典\補正予算\shu08rs01\yosan\genpon\"/>
    </mc:Choice>
  </mc:AlternateContent>
  <xr:revisionPtr revIDLastSave="0" documentId="8_{DFDB13F3-D228-462E-9917-C2A477FEA80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収支予算書-修正・補正(様式21)" sheetId="2" r:id="rId1"/>
    <sheet name="収益・費用明細書-修正・補正(様式22)" sheetId="1" r:id="rId2"/>
  </sheets>
  <definedNames>
    <definedName name="_xlnm.Print_Area" localSheetId="1">'収益・費用明細書-修正・補正(様式22)'!$A$1:$J$62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3" i="2" l="1"/>
  <c r="D32" i="2"/>
  <c r="C32" i="2"/>
  <c r="D29" i="2"/>
  <c r="C29" i="2"/>
  <c r="D25" i="2"/>
  <c r="C25" i="2"/>
  <c r="G41" i="1"/>
  <c r="C23" i="2"/>
  <c r="D22" i="2"/>
  <c r="G32" i="1"/>
  <c r="C19" i="2"/>
  <c r="C22" i="2"/>
  <c r="D19" i="2"/>
  <c r="C15" i="2"/>
  <c r="D15" i="2"/>
  <c r="D17" i="2"/>
  <c r="G8" i="1"/>
  <c r="G60" i="1" s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H61" i="1"/>
  <c r="H62" i="1" s="1"/>
  <c r="H32" i="1"/>
  <c r="H34" i="1"/>
  <c r="H41" i="1"/>
  <c r="I41" i="1" s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G34" i="1"/>
  <c r="I34" i="1"/>
  <c r="I35" i="1"/>
  <c r="I36" i="1"/>
  <c r="I38" i="1"/>
  <c r="I39" i="1"/>
  <c r="I40" i="1"/>
  <c r="H59" i="1"/>
  <c r="H57" i="1"/>
  <c r="H50" i="1"/>
  <c r="G59" i="1"/>
  <c r="G57" i="1"/>
  <c r="G50" i="1"/>
  <c r="E16" i="2"/>
  <c r="E19" i="2"/>
  <c r="E22" i="2"/>
  <c r="E25" i="2"/>
  <c r="E29" i="2"/>
  <c r="E32" i="2"/>
  <c r="E9" i="2"/>
  <c r="E10" i="2"/>
  <c r="E11" i="2"/>
  <c r="E12" i="2"/>
  <c r="E13" i="2"/>
  <c r="E14" i="2"/>
  <c r="E20" i="2"/>
  <c r="E21" i="2"/>
  <c r="E24" i="2"/>
  <c r="E26" i="2"/>
  <c r="E27" i="2"/>
  <c r="E28" i="2"/>
  <c r="E30" i="2"/>
  <c r="E31" i="2"/>
  <c r="C17" i="2"/>
  <c r="I7" i="1"/>
  <c r="I6" i="1"/>
  <c r="I8" i="1"/>
  <c r="H8" i="1"/>
  <c r="D23" i="2" l="1"/>
  <c r="E15" i="2"/>
  <c r="E17" i="2" s="1"/>
  <c r="G61" i="1"/>
  <c r="G62" i="1" s="1"/>
  <c r="I62" i="1" s="1"/>
  <c r="I60" i="1"/>
  <c r="I61" i="1" s="1"/>
  <c r="F60" i="1"/>
  <c r="C33" i="2"/>
  <c r="D34" i="2" l="1"/>
  <c r="D35" i="2" s="1"/>
  <c r="E23" i="2"/>
  <c r="E33" i="2"/>
  <c r="E34" i="2" s="1"/>
  <c r="E35" i="2" s="1"/>
  <c r="C34" i="2"/>
  <c r="C35" i="2" s="1"/>
</calcChain>
</file>

<file path=xl/sharedStrings.xml><?xml version="1.0" encoding="utf-8"?>
<sst xmlns="http://schemas.openxmlformats.org/spreadsheetml/2006/main" count="175" uniqueCount="149">
  <si>
    <t>事業名称：</t>
    <rPh sb="0" eb="2">
      <t>ジギョウ</t>
    </rPh>
    <rPh sb="2" eb="4">
      <t>メイショウ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</si>
  <si>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</si>
  <si>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（単位：円）</t>
  </si>
  <si>
    <t>科　　　　　目</t>
    <rPh sb="0" eb="7">
      <t>カモク</t>
    </rPh>
    <phoneticPr fontId="3"/>
  </si>
  <si>
    <t>摘　　　　　　　　　要</t>
  </si>
  <si>
    <t>修正・補正予算額</t>
    <rPh sb="3" eb="5">
      <t>ホセイ</t>
    </rPh>
    <phoneticPr fontId="3"/>
  </si>
  <si>
    <t>承認済予算額</t>
    <rPh sb="0" eb="2">
      <t>ショウニン</t>
    </rPh>
    <rPh sb="2" eb="3">
      <t>ズ</t>
    </rPh>
    <phoneticPr fontId="3"/>
  </si>
  <si>
    <t>差　　　　異</t>
  </si>
  <si>
    <t>Ｎｏ</t>
  </si>
  <si>
    <t>(</t>
  </si>
  <si>
    <t>)</t>
  </si>
  <si>
    <t>　　　　　　　　　　　　　　　　　　　　　　合　　　　　　　計</t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</si>
  <si>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</si>
  <si>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細　　　目</t>
  </si>
  <si>
    <t>摘　　　　要</t>
  </si>
  <si>
    <t>差　　　異</t>
  </si>
  <si>
    <t>　小　　　　計</t>
  </si>
  <si>
    <t>　合　　　　計</t>
  </si>
  <si>
    <t>[様式22]</t>
    <phoneticPr fontId="3"/>
  </si>
  <si>
    <t>担当委員会：</t>
    <rPh sb="0" eb="5">
      <t>タントウイインカイ</t>
    </rPh>
    <phoneticPr fontId="3"/>
  </si>
  <si>
    <t>70周年記念委員会</t>
  </si>
  <si>
    <t>７</t>
    <phoneticPr fontId="2"/>
  </si>
  <si>
    <t>事業繰入金</t>
    <rPh sb="0" eb="2">
      <t>ジギョウ</t>
    </rPh>
    <rPh sb="2" eb="4">
      <t>クリイレ</t>
    </rPh>
    <rPh sb="4" eb="5">
      <t>キン</t>
    </rPh>
    <phoneticPr fontId="2"/>
  </si>
  <si>
    <t>8</t>
    <phoneticPr fontId="2"/>
  </si>
  <si>
    <t>雑収益</t>
    <rPh sb="0" eb="3">
      <t>ザツシュウエキ</t>
    </rPh>
    <phoneticPr fontId="2"/>
  </si>
  <si>
    <t>受取利息</t>
    <rPh sb="0" eb="2">
      <t>ウケトリ</t>
    </rPh>
    <rPh sb="2" eb="4">
      <t>リソク</t>
    </rPh>
    <phoneticPr fontId="2"/>
  </si>
  <si>
    <t>会場設営費</t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</si>
  <si>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</si>
  <si>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3">
      <t>カイジョウヒ</t>
    </rPh>
    <phoneticPr fontId="2"/>
  </si>
  <si>
    <t>予備費</t>
    <rPh sb="0" eb="3">
      <t>ヨビヒ</t>
    </rPh>
    <phoneticPr fontId="2"/>
  </si>
  <si>
    <t>予備費</t>
    <rPh sb="0" eb="3">
      <t>ヨビヒ</t>
    </rPh>
    <phoneticPr fontId="3"/>
  </si>
  <si>
    <t>[様式21]</t>
    <phoneticPr fontId="3"/>
  </si>
  <si>
    <t>（単位　：　円）</t>
  </si>
  <si>
    <t>項　　　　目</t>
  </si>
  <si>
    <t>差　　　異</t>
    <rPh sb="0" eb="5">
      <t>サイ</t>
    </rPh>
    <phoneticPr fontId="3"/>
  </si>
  <si>
    <t>摘　　　要</t>
  </si>
  <si>
    <t>（収　益　の　部）</t>
    <rPh sb="3" eb="4">
      <t>エキ</t>
    </rPh>
    <phoneticPr fontId="3"/>
  </si>
  <si>
    <t>登 録 料 収 益</t>
    <rPh sb="8" eb="9">
      <t>エキ</t>
    </rPh>
    <phoneticPr fontId="3"/>
  </si>
  <si>
    <t>寄 付 金 収 益</t>
    <rPh sb="8" eb="9">
      <t>エキ</t>
    </rPh>
    <phoneticPr fontId="3"/>
  </si>
  <si>
    <t>補 助 金</t>
    <phoneticPr fontId="3"/>
  </si>
  <si>
    <t>助 成 金</t>
    <phoneticPr fontId="3"/>
  </si>
  <si>
    <t>広 告 料 収 益</t>
    <rPh sb="8" eb="9">
      <t>エキ</t>
    </rPh>
    <phoneticPr fontId="3"/>
  </si>
  <si>
    <t>販　売　収　益</t>
    <rPh sb="6" eb="7">
      <t>エキ</t>
    </rPh>
    <phoneticPr fontId="3"/>
  </si>
  <si>
    <t>事　業　繰　入　金</t>
    <rPh sb="4" eb="5">
      <t>クリ</t>
    </rPh>
    <rPh sb="6" eb="7">
      <t>ニュウ</t>
    </rPh>
    <rPh sb="8" eb="9">
      <t>キン</t>
    </rPh>
    <phoneticPr fontId="3"/>
  </si>
  <si>
    <t>雑　　収　　益</t>
    <rPh sb="6" eb="7">
      <t>エキ</t>
    </rPh>
    <phoneticPr fontId="3"/>
  </si>
  <si>
    <t>収益計</t>
    <rPh sb="1" eb="2">
      <t>エキ</t>
    </rPh>
    <phoneticPr fontId="3"/>
  </si>
  <si>
    <t>（費用の部）</t>
    <rPh sb="1" eb="3">
      <t>ヒヨウ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</si>
  <si>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3"/>
  </si>
  <si>
    <t>本部団関係費</t>
  </si>
  <si>
    <t>講師関係費</t>
  </si>
  <si>
    <t>広報費</t>
  </si>
  <si>
    <t>資料作成費</t>
  </si>
  <si>
    <t>報告書作成費</t>
  </si>
  <si>
    <t>懇親会費</t>
    <rPh sb="0" eb="4">
      <t>コンシンカイヒ</t>
    </rPh>
    <phoneticPr fontId="2"/>
  </si>
  <si>
    <t>渉外費</t>
  </si>
  <si>
    <t>旅費交通費</t>
  </si>
  <si>
    <t>参加記念品費</t>
    <rPh sb="5" eb="6">
      <t>ヒ</t>
    </rPh>
    <phoneticPr fontId="3"/>
  </si>
  <si>
    <t>保険料</t>
  </si>
  <si>
    <t>通信費</t>
  </si>
  <si>
    <t>雑費</t>
  </si>
  <si>
    <t>予備費</t>
  </si>
  <si>
    <t>費用計</t>
    <rPh sb="0" eb="2">
      <t>ヒヨウ</t>
    </rPh>
    <phoneticPr fontId="3"/>
  </si>
  <si>
    <t>収支差額</t>
  </si>
  <si>
    <t>担当委員会：70周年記念委員会</t>
    <rPh sb="0" eb="5">
      <t>タントウイインカイ</t>
    </rPh>
    <rPh sb="8" eb="15">
      <t>シュウネンキネンイインカイ</t>
    </rPh>
    <phoneticPr fontId="3"/>
  </si>
  <si>
    <t>委員会事業費より</t>
    <rPh sb="0" eb="3">
      <t>イインカイ</t>
    </rPh>
    <rPh sb="3" eb="6">
      <t>ジギョウヒ</t>
    </rPh>
    <phoneticPr fontId="2"/>
  </si>
  <si>
    <t>修　正　・　補　正　収　支　予　算　書</t>
    <rPh sb="0" eb="1">
      <t>オサム</t>
    </rPh>
    <rPh sb="2" eb="3">
      <t>セイ</t>
    </rPh>
    <rPh sb="6" eb="9">
      <t>ホセイ</t>
    </rPh>
    <rPh sb="10" eb="11">
      <t>オサム</t>
    </rPh>
    <phoneticPr fontId="3"/>
  </si>
  <si>
    <t>（修正・補正予算用）</t>
    <rPh sb="1" eb="3">
      <t>シュウセイ</t>
    </rPh>
    <rPh sb="4" eb="6">
      <t>ホセイ</t>
    </rPh>
    <rPh sb="6" eb="8">
      <t>ヨサン</t>
    </rPh>
    <rPh sb="8" eb="9">
      <t>ヨウ</t>
    </rPh>
    <phoneticPr fontId="3"/>
  </si>
  <si>
    <t>委員会事業費　1,266,000　円より
会場費を渉外委員会が一部負担
（渉外委員会にて合計19,000円支出）</t>
    <phoneticPr fontId="2"/>
  </si>
  <si>
    <t>四日市市文化会第1ホール
（渉外委員会にて9,760円支出）
9：00～13：00までリハーサル使用　　　　　　　　　　　　　　　　　　　　　　　　　　　　</t>
    <rPh sb="14" eb="16">
      <t>ショウガイ</t>
    </rPh>
    <rPh sb="16" eb="19">
      <t>イインカイ</t>
    </rPh>
    <rPh sb="26" eb="27">
      <t>エン</t>
    </rPh>
    <rPh sb="27" eb="29">
      <t>シシュツ</t>
    </rPh>
    <rPh sb="48" eb="50">
      <t>シヨウ</t>
    </rPh>
    <phoneticPr fontId="2"/>
  </si>
  <si>
    <t>設営費</t>
    <rPh sb="0" eb="2">
      <t>セツエイ</t>
    </rPh>
    <rPh sb="2" eb="3">
      <t>ヒ</t>
    </rPh>
    <phoneticPr fontId="2"/>
  </si>
  <si>
    <t>サスペンションライト
(220円×6台×2回数)</t>
    <phoneticPr fontId="2"/>
  </si>
  <si>
    <t>フロントサイドスポット
(220円×8台×2回数)</t>
    <phoneticPr fontId="2"/>
  </si>
  <si>
    <t>拡声装置 第1ホール 
マイクなし 
(2200円×1式×2回数)</t>
    <phoneticPr fontId="2"/>
  </si>
  <si>
    <t>ダイナミックマイク
(550円×1本×2回数)</t>
    <phoneticPr fontId="2"/>
  </si>
  <si>
    <t>フォールドバックスピーカー
(1100円×1台×2回数)</t>
    <phoneticPr fontId="2"/>
  </si>
  <si>
    <t>CDプレーヤー
(1100円×1台×2回数)</t>
    <phoneticPr fontId="2"/>
  </si>
  <si>
    <t>液晶プロジェクター(大)
(スクリーン付)
(2,200円×1式×2回数)</t>
    <rPh sb="0" eb="2">
      <t>エキショウ</t>
    </rPh>
    <rPh sb="10" eb="11">
      <t>ダイ</t>
    </rPh>
    <rPh sb="19" eb="20">
      <t>ツ</t>
    </rPh>
    <rPh sb="28" eb="29">
      <t>エン</t>
    </rPh>
    <rPh sb="31" eb="32">
      <t>シキ</t>
    </rPh>
    <rPh sb="34" eb="35">
      <t>カイ</t>
    </rPh>
    <rPh sb="35" eb="36">
      <t>スウ</t>
    </rPh>
    <phoneticPr fontId="2"/>
  </si>
  <si>
    <t>演台 第1ホール
(1,100円×2回)</t>
    <phoneticPr fontId="2"/>
  </si>
  <si>
    <t>司会者台
(330円×1式×2回数)</t>
  </si>
  <si>
    <t>式典花</t>
    <rPh sb="0" eb="2">
      <t>シキテン</t>
    </rPh>
    <rPh sb="2" eb="3">
      <t>ハナ</t>
    </rPh>
    <phoneticPr fontId="2"/>
  </si>
  <si>
    <t>ビデオカメラ　　　　　　　　　　　　　　　　　　　　　　　　　　　　　　　（ルーム備品）</t>
    <rPh sb="41" eb="43">
      <t>ビヒン</t>
    </rPh>
    <phoneticPr fontId="2"/>
  </si>
  <si>
    <t>　小　　　　計</t>
    <rPh sb="1" eb="7">
      <t>ショウケイ</t>
    </rPh>
    <phoneticPr fontId="3"/>
  </si>
  <si>
    <t>ボーダーライト
(280円×4回路×3回数)</t>
    <phoneticPr fontId="2"/>
  </si>
  <si>
    <t>シーリングライト
(220円×10台×2回数)</t>
    <phoneticPr fontId="2"/>
  </si>
  <si>
    <t>ワイヤレスマイク
(1100円×2本×2回数)</t>
    <phoneticPr fontId="2"/>
  </si>
  <si>
    <t>長机（舞台用）
（110円×2机×1回数）</t>
    <rPh sb="0" eb="2">
      <t>ナガツクエ</t>
    </rPh>
    <rPh sb="3" eb="6">
      <t>ブタイヨウ</t>
    </rPh>
    <rPh sb="12" eb="13">
      <t>エン</t>
    </rPh>
    <rPh sb="15" eb="16">
      <t>ツクエ</t>
    </rPh>
    <rPh sb="18" eb="19">
      <t>カイ</t>
    </rPh>
    <rPh sb="19" eb="20">
      <t>スウ</t>
    </rPh>
    <phoneticPr fontId="2"/>
  </si>
  <si>
    <t>冷暖房料金 第1ホール
(4400円×2時間)</t>
    <phoneticPr fontId="2"/>
  </si>
  <si>
    <t>講師関係費</t>
    <rPh sb="0" eb="2">
      <t>コウシ</t>
    </rPh>
    <rPh sb="2" eb="5">
      <t>カンケイヒ</t>
    </rPh>
    <phoneticPr fontId="2"/>
  </si>
  <si>
    <t>諸謝金</t>
    <rPh sb="0" eb="3">
      <t>ショシャキン</t>
    </rPh>
    <phoneticPr fontId="2"/>
  </si>
  <si>
    <t>司会アシスタント（1名）</t>
    <rPh sb="0" eb="2">
      <t>シカイ</t>
    </rPh>
    <rPh sb="10" eb="11">
      <t>メイ</t>
    </rPh>
    <phoneticPr fontId="2"/>
  </si>
  <si>
    <t>（</t>
    <phoneticPr fontId="2"/>
  </si>
  <si>
    <t>）</t>
    <phoneticPr fontId="2"/>
  </si>
  <si>
    <t>広報費</t>
    <rPh sb="0" eb="2">
      <t>コウホウ</t>
    </rPh>
    <rPh sb="2" eb="3">
      <t>ヒ</t>
    </rPh>
    <phoneticPr fontId="2"/>
  </si>
  <si>
    <t>通信費</t>
    <rPh sb="0" eb="2">
      <t>ツウシン</t>
    </rPh>
    <rPh sb="2" eb="3">
      <t>ヒ</t>
    </rPh>
    <phoneticPr fontId="2"/>
  </si>
  <si>
    <t>作成費</t>
    <rPh sb="0" eb="2">
      <t>サクセイ</t>
    </rPh>
    <rPh sb="2" eb="3">
      <t>ヒ</t>
    </rPh>
    <phoneticPr fontId="2"/>
  </si>
  <si>
    <r>
      <rPr>
        <sz val="11"/>
        <rFont val="ＭＳ Ｐゴシック"/>
        <family val="3"/>
        <charset val="128"/>
        <scheme val="minor"/>
      </rPr>
      <t xml:space="preserve">お礼状郵便代
</t>
    </r>
    <r>
      <rPr>
        <sz val="11"/>
        <rFont val="ＭＳ Ｐゴシック"/>
        <family val="3"/>
        <charset val="128"/>
      </rPr>
      <t>（@110円×71通）</t>
    </r>
    <rPh sb="1" eb="3">
      <t>レイジョウ</t>
    </rPh>
    <rPh sb="3" eb="5">
      <t>ユウビン</t>
    </rPh>
    <rPh sb="5" eb="6">
      <t>ダイ</t>
    </rPh>
    <rPh sb="12" eb="13">
      <t>エン</t>
    </rPh>
    <rPh sb="16" eb="17">
      <t>ツウ</t>
    </rPh>
    <phoneticPr fontId="3"/>
  </si>
  <si>
    <r>
      <rPr>
        <sz val="11"/>
        <rFont val="ＭＳ Ｐゴシック"/>
        <family val="3"/>
        <charset val="128"/>
        <scheme val="minor"/>
      </rPr>
      <t xml:space="preserve">招待状郵便代
</t>
    </r>
    <r>
      <rPr>
        <sz val="11"/>
        <rFont val="ＭＳ Ｐゴシック"/>
        <family val="3"/>
        <charset val="128"/>
      </rPr>
      <t>（@110円×77通）</t>
    </r>
    <rPh sb="0" eb="3">
      <t>ショウタイジョウ</t>
    </rPh>
    <rPh sb="3" eb="5">
      <t>ユウビン</t>
    </rPh>
    <rPh sb="5" eb="6">
      <t>ダイ</t>
    </rPh>
    <rPh sb="12" eb="13">
      <t>エン</t>
    </rPh>
    <rPh sb="16" eb="17">
      <t>ツウ</t>
    </rPh>
    <phoneticPr fontId="3"/>
  </si>
  <si>
    <t>資料作成費</t>
    <rPh sb="0" eb="2">
      <t>シリョウ</t>
    </rPh>
    <rPh sb="2" eb="4">
      <t>サクセイ</t>
    </rPh>
    <rPh sb="4" eb="5">
      <t>ヒ</t>
    </rPh>
    <phoneticPr fontId="2"/>
  </si>
  <si>
    <t>席次表　　　　　　　　　　　　　　　　　　　　　　　　　　　　　　　　　　　　　　　　（ルーム備品）</t>
    <rPh sb="0" eb="3">
      <t>セキジヒョウ</t>
    </rPh>
    <rPh sb="47" eb="49">
      <t>ビヒン</t>
    </rPh>
    <phoneticPr fontId="2"/>
  </si>
  <si>
    <t>招待状×98部（A4）　　　　　　　　　　　　　　　　　　　　　　　　　　　　　　　　　　（ルーム備品）</t>
    <rPh sb="0" eb="3">
      <t>ショウタイジョウ</t>
    </rPh>
    <rPh sb="6" eb="7">
      <t>ブ</t>
    </rPh>
    <rPh sb="49" eb="51">
      <t>ビヒン</t>
    </rPh>
    <phoneticPr fontId="2"/>
  </si>
  <si>
    <t>お礼状×78部（A4）　　　　　　　　　　　　　　　　　　　　　　　　　　　　　　　　　　（ルーム備品）</t>
    <rPh sb="1" eb="3">
      <t>レイジョウ</t>
    </rPh>
    <rPh sb="6" eb="7">
      <t>ブ</t>
    </rPh>
    <rPh sb="49" eb="51">
      <t>ビヒン</t>
    </rPh>
    <phoneticPr fontId="3"/>
  </si>
  <si>
    <t>挨拶依頼文×5部（A4）　　　　　　　　　　　　　　　　　　　　　　　　　　　　（ルーム備品）</t>
    <rPh sb="0" eb="2">
      <t>アイサツ</t>
    </rPh>
    <rPh sb="2" eb="5">
      <t>イライブン</t>
    </rPh>
    <rPh sb="7" eb="8">
      <t>ブ</t>
    </rPh>
    <rPh sb="44" eb="46">
      <t>ビヒン</t>
    </rPh>
    <phoneticPr fontId="3"/>
  </si>
  <si>
    <t>席札　　　　　　　　　　　　　　　　　　　　　　　　　　　　（ルーム備品）</t>
    <rPh sb="0" eb="2">
      <t>セキフダ</t>
    </rPh>
    <rPh sb="34" eb="36">
      <t>ビヒン</t>
    </rPh>
    <phoneticPr fontId="2"/>
  </si>
  <si>
    <t>アンケートQRコード×50部(A4)</t>
    <rPh sb="13" eb="14">
      <t>ブ</t>
    </rPh>
    <phoneticPr fontId="2"/>
  </si>
  <si>
    <t>パンフレット制作　　　　　　　　　　</t>
    <rPh sb="6" eb="8">
      <t>セイサク</t>
    </rPh>
    <phoneticPr fontId="2"/>
  </si>
  <si>
    <t>覚書データ作成料　　　　　　　　　　　　　　　　　　　　　　　　　　　　　　（渉外委員会負担）</t>
    <rPh sb="0" eb="2">
      <t>オボエガキ</t>
    </rPh>
    <rPh sb="5" eb="8">
      <t>サクセイリョウ</t>
    </rPh>
    <rPh sb="39" eb="44">
      <t>ショウガイイインカイ</t>
    </rPh>
    <rPh sb="44" eb="46">
      <t>フタン</t>
    </rPh>
    <phoneticPr fontId="2"/>
  </si>
  <si>
    <t>(</t>
    <phoneticPr fontId="2"/>
  </si>
  <si>
    <t>)</t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</si>
  <si>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</si>
  <si>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参加記念品費</t>
    <rPh sb="0" eb="2">
      <t>サンカ</t>
    </rPh>
    <rPh sb="2" eb="4">
      <t>キネン</t>
    </rPh>
    <rPh sb="4" eb="5">
      <t>ヒン</t>
    </rPh>
    <rPh sb="5" eb="6">
      <t>ヒ</t>
    </rPh>
    <phoneticPr fontId="2"/>
  </si>
  <si>
    <t>スポンサーJCへの感謝状　　　　　　　　　　　　　　　　　　　　　　　　　　　（A3×1枚）額縁付</t>
    <rPh sb="9" eb="12">
      <t>カンシャジョウ</t>
    </rPh>
    <rPh sb="44" eb="45">
      <t>マイ</t>
    </rPh>
    <rPh sb="46" eb="48">
      <t>ガクブチ</t>
    </rPh>
    <rPh sb="48" eb="49">
      <t>ツキ</t>
    </rPh>
    <phoneticPr fontId="2"/>
  </si>
  <si>
    <t>感謝状　額
A3タイプ用</t>
    <rPh sb="0" eb="3">
      <t>カンシャジョウ</t>
    </rPh>
    <rPh sb="4" eb="5">
      <t>ガク</t>
    </rPh>
    <rPh sb="11" eb="12">
      <t>ヨウ</t>
    </rPh>
    <phoneticPr fontId="2"/>
  </si>
  <si>
    <t>スポンサーJCへの目録</t>
    <rPh sb="9" eb="11">
      <t>モクロク</t>
    </rPh>
    <phoneticPr fontId="2"/>
  </si>
  <si>
    <t>証書（A4賞状×2枚）　　　　　　　　　　　　　　　　　　　　　　　　　　（渉外委員会負担）　　　　　　　　　　　　　　　　　　　　　</t>
    <rPh sb="0" eb="2">
      <t>ショウショ</t>
    </rPh>
    <rPh sb="5" eb="7">
      <t>ショウジョウ</t>
    </rPh>
    <rPh sb="9" eb="10">
      <t>マイ</t>
    </rPh>
    <rPh sb="38" eb="40">
      <t>ショウガイ</t>
    </rPh>
    <rPh sb="40" eb="43">
      <t>イインカイ</t>
    </rPh>
    <rPh sb="43" eb="45">
      <t>フタン</t>
    </rPh>
    <phoneticPr fontId="2"/>
  </si>
  <si>
    <t>証書ファイル（ブック式）　　　　　　　　　　　　　　　　　　　　　　　　　　　　　　　　　　　　　　　　（渉外委員会負担）</t>
    <rPh sb="0" eb="2">
      <t>ショウショ</t>
    </rPh>
    <rPh sb="10" eb="11">
      <t>シキ</t>
    </rPh>
    <rPh sb="53" eb="58">
      <t>ショウガイイインカイ</t>
    </rPh>
    <rPh sb="58" eb="60">
      <t>フタン</t>
    </rPh>
    <phoneticPr fontId="2"/>
  </si>
  <si>
    <t>雑費</t>
    <rPh sb="0" eb="2">
      <t>ザッピ</t>
    </rPh>
    <phoneticPr fontId="2"/>
  </si>
  <si>
    <t>振込手数料</t>
    <rPh sb="0" eb="2">
      <t>フリコミ</t>
    </rPh>
    <rPh sb="2" eb="5">
      <t>テスウリョウ</t>
    </rPh>
    <phoneticPr fontId="2"/>
  </si>
  <si>
    <t>堀素子</t>
    <rPh sb="0" eb="1">
      <t>ホリ</t>
    </rPh>
    <rPh sb="1" eb="2">
      <t>ス</t>
    </rPh>
    <rPh sb="2" eb="3">
      <t>コ</t>
    </rPh>
    <phoneticPr fontId="2"/>
  </si>
  <si>
    <t>スポンサーJCからの目録
（中身のみ）</t>
    <rPh sb="10" eb="12">
      <t>モクロク</t>
    </rPh>
    <rPh sb="14" eb="16">
      <t>ナカミ</t>
    </rPh>
    <phoneticPr fontId="2"/>
  </si>
  <si>
    <t>レンタル料</t>
    <rPh sb="4" eb="5">
      <t>リョウ</t>
    </rPh>
    <phoneticPr fontId="2"/>
  </si>
  <si>
    <r>
      <rPr>
        <sz val="11"/>
        <rFont val="ＭＳ Ｐゴシック"/>
        <family val="3"/>
        <charset val="128"/>
        <scheme val="minor"/>
      </rPr>
      <t xml:space="preserve">返信ハガキ代
</t>
    </r>
    <r>
      <rPr>
        <sz val="11"/>
        <rFont val="ＭＳ Ｐゴシック"/>
        <family val="3"/>
        <charset val="128"/>
      </rPr>
      <t>（@85円×79通）</t>
    </r>
    <rPh sb="0" eb="2">
      <t>ヘンシン</t>
    </rPh>
    <rPh sb="5" eb="6">
      <t>ダイ</t>
    </rPh>
    <rPh sb="10" eb="11">
      <t>エン</t>
    </rPh>
    <phoneticPr fontId="3"/>
  </si>
  <si>
    <t>招待状作成　A4用紙×79枚
（ルーム備品）</t>
    <rPh sb="0" eb="3">
      <t>ショウタイジョウ</t>
    </rPh>
    <rPh sb="3" eb="5">
      <t>サクセイ</t>
    </rPh>
    <rPh sb="8" eb="10">
      <t>ヨウシ</t>
    </rPh>
    <rPh sb="13" eb="14">
      <t>マイ</t>
    </rPh>
    <rPh sb="19" eb="21">
      <t>ビヒン</t>
    </rPh>
    <phoneticPr fontId="2"/>
  </si>
  <si>
    <t>郵送用封筒　79通
（ルーム備品）　</t>
    <rPh sb="0" eb="2">
      <t>ユウソウ</t>
    </rPh>
    <rPh sb="2" eb="3">
      <t>ヨウ</t>
    </rPh>
    <rPh sb="3" eb="5">
      <t>フウトウ</t>
    </rPh>
    <rPh sb="8" eb="9">
      <t>ツウ</t>
    </rPh>
    <rPh sb="14" eb="16">
      <t>ビヒン</t>
    </rPh>
    <phoneticPr fontId="2"/>
  </si>
  <si>
    <t>事業名称：5月度例会収支補正予算（案）</t>
    <rPh sb="0" eb="2">
      <t>ジギョウ</t>
    </rPh>
    <rPh sb="2" eb="4">
      <t>メイショウ</t>
    </rPh>
    <rPh sb="6" eb="7">
      <t>ガツ</t>
    </rPh>
    <rPh sb="7" eb="8">
      <t>ド</t>
    </rPh>
    <rPh sb="8" eb="10">
      <t>レイカイ</t>
    </rPh>
    <rPh sb="10" eb="12">
      <t>シュウシ</t>
    </rPh>
    <rPh sb="12" eb="14">
      <t>ホセイ</t>
    </rPh>
    <rPh sb="14" eb="16">
      <t>ヨサン</t>
    </rPh>
    <rPh sb="17" eb="18">
      <t>アン</t>
    </rPh>
    <phoneticPr fontId="3"/>
  </si>
  <si>
    <t>5月度例会収支補正予算（案）</t>
    <rPh sb="1" eb="2">
      <t>ガツ</t>
    </rPh>
    <rPh sb="2" eb="3">
      <t>ド</t>
    </rPh>
    <rPh sb="3" eb="5">
      <t>レイカイ</t>
    </rPh>
    <rPh sb="5" eb="7">
      <t>シュウシ</t>
    </rPh>
    <rPh sb="7" eb="9">
      <t>ホセイ</t>
    </rPh>
    <rPh sb="9" eb="11">
      <t>ヨサン</t>
    </rPh>
    <rPh sb="12" eb="13">
      <t>アン</t>
    </rPh>
    <phoneticPr fontId="2"/>
  </si>
  <si>
    <t>国旗スタンド</t>
    <rPh sb="0" eb="2">
      <t>コッキ</t>
    </rPh>
    <phoneticPr fontId="2"/>
  </si>
  <si>
    <t>祝辞、挨拶依頼文郵便代
（@110円×4通）</t>
    <rPh sb="0" eb="2">
      <t>シュクジ</t>
    </rPh>
    <rPh sb="3" eb="5">
      <t>アイサツ</t>
    </rPh>
    <rPh sb="5" eb="8">
      <t>イライブン</t>
    </rPh>
    <rPh sb="8" eb="10">
      <t>ユウビン</t>
    </rPh>
    <rPh sb="10" eb="11">
      <t>ダイ</t>
    </rPh>
    <rPh sb="17" eb="18">
      <t>エン</t>
    </rPh>
    <rPh sb="20" eb="21">
      <t>ツウ</t>
    </rPh>
    <phoneticPr fontId="3"/>
  </si>
  <si>
    <t>2-1</t>
    <phoneticPr fontId="2"/>
  </si>
  <si>
    <t>2-2</t>
  </si>
  <si>
    <t>2-3</t>
  </si>
  <si>
    <t>2-4</t>
  </si>
  <si>
    <t>2-5</t>
  </si>
  <si>
    <t>2-6</t>
  </si>
  <si>
    <t>2-7</t>
  </si>
  <si>
    <t>2-8</t>
  </si>
  <si>
    <t>2-9</t>
  </si>
  <si>
    <t>2-10</t>
  </si>
  <si>
    <t>2-11</t>
  </si>
  <si>
    <t>2-12</t>
  </si>
  <si>
    <t>2-13</t>
  </si>
  <si>
    <t>2-14</t>
  </si>
  <si>
    <t>2-15</t>
  </si>
  <si>
    <t>持込器具 1口1kw
(110円×2口×2回数)</t>
    <phoneticPr fontId="2"/>
  </si>
  <si>
    <t>12-1</t>
    <phoneticPr fontId="2"/>
  </si>
  <si>
    <t>12-3</t>
    <phoneticPr fontId="2"/>
  </si>
  <si>
    <t>12-2</t>
    <phoneticPr fontId="2"/>
  </si>
  <si>
    <t>11-1</t>
    <phoneticPr fontId="2"/>
  </si>
  <si>
    <t>11-2</t>
    <phoneticPr fontId="2"/>
  </si>
  <si>
    <t>11-3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</si>
</sst>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8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ajor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1" fillId="0" borderId="0"/>
    <xf numFmtId="38" fontId="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center"/>
    </xf>
  </cellStyleXfs>
  <cellXfs count="108">
    <xf numFmtId="0" fontId="0" fillId="0" borderId="0" xfId="0">
      <alignment vertical="center"/>
    </xf>
    <xf numFmtId="0" fontId="0" fillId="0" borderId="0" xfId="1" applyFont="1" applyAlignment="1">
      <alignment vertical="center"/>
    </xf>
    <xf numFmtId="0" fontId="1" fillId="0" borderId="0" xfId="1" applyAlignment="1">
      <alignment vertical="center"/>
    </xf>
    <xf numFmtId="0" fontId="0" fillId="0" borderId="0" xfId="1" applyFont="1" applyAlignment="1">
      <alignment horizontal="right" vertical="center"/>
    </xf>
    <xf numFmtId="0" fontId="0" fillId="0" borderId="7" xfId="1" applyFont="1" applyBorder="1" applyAlignment="1">
      <alignment vertical="center"/>
    </xf>
    <xf numFmtId="0" fontId="0" fillId="0" borderId="10" xfId="1" applyFont="1" applyBorder="1" applyAlignment="1">
      <alignment vertical="center"/>
    </xf>
    <xf numFmtId="0" fontId="0" fillId="0" borderId="8" xfId="1" applyFont="1" applyBorder="1" applyAlignment="1">
      <alignment vertical="center"/>
    </xf>
    <xf numFmtId="0" fontId="0" fillId="0" borderId="6" xfId="1" applyFont="1" applyBorder="1" applyAlignment="1">
      <alignment vertical="center"/>
    </xf>
    <xf numFmtId="0" fontId="0" fillId="0" borderId="2" xfId="1" applyFont="1" applyBorder="1" applyAlignment="1">
      <alignment horizontal="center"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horizontal="center" vertical="center"/>
    </xf>
    <xf numFmtId="0" fontId="0" fillId="0" borderId="13" xfId="1" applyFont="1" applyBorder="1" applyAlignment="1">
      <alignment vertical="center"/>
    </xf>
    <xf numFmtId="0" fontId="0" fillId="0" borderId="14" xfId="1" applyFont="1" applyBorder="1" applyAlignment="1">
      <alignment horizontal="center" vertical="center"/>
    </xf>
    <xf numFmtId="0" fontId="0" fillId="0" borderId="14" xfId="1" applyFont="1" applyBorder="1" applyAlignment="1">
      <alignment horizontal="center" vertical="center" shrinkToFit="1"/>
    </xf>
    <xf numFmtId="0" fontId="0" fillId="0" borderId="3" xfId="1" applyFont="1" applyBorder="1" applyAlignment="1">
      <alignment horizontal="distributed" vertical="center"/>
    </xf>
    <xf numFmtId="0" fontId="0" fillId="0" borderId="3" xfId="1" applyFont="1" applyBorder="1" applyAlignment="1">
      <alignment vertical="center"/>
    </xf>
    <xf numFmtId="0" fontId="0" fillId="0" borderId="8" xfId="1" applyFont="1" applyBorder="1" applyAlignment="1">
      <alignment horizontal="center" vertical="center"/>
    </xf>
    <xf numFmtId="0" fontId="0" fillId="0" borderId="7" xfId="1" applyFont="1" applyBorder="1" applyAlignment="1">
      <alignment horizontal="distributed" vertical="center"/>
    </xf>
    <xf numFmtId="176" fontId="0" fillId="0" borderId="7" xfId="3" applyNumberFormat="1" applyFont="1" applyBorder="1" applyAlignment="1">
      <alignment vertical="center"/>
    </xf>
    <xf numFmtId="0" fontId="0" fillId="0" borderId="9" xfId="1" applyFont="1" applyBorder="1" applyAlignment="1">
      <alignment horizontal="center" vertical="center"/>
    </xf>
    <xf numFmtId="0" fontId="0" fillId="0" borderId="10" xfId="1" applyFont="1" applyBorder="1" applyAlignment="1">
      <alignment horizontal="distributed" vertical="center"/>
    </xf>
    <xf numFmtId="176" fontId="0" fillId="0" borderId="10" xfId="3" applyNumberFormat="1" applyFont="1" applyBorder="1" applyAlignment="1">
      <alignment vertical="center"/>
    </xf>
    <xf numFmtId="176" fontId="0" fillId="0" borderId="3" xfId="3" applyNumberFormat="1" applyFont="1" applyBorder="1" applyAlignment="1">
      <alignment vertical="center"/>
    </xf>
    <xf numFmtId="0" fontId="1" fillId="0" borderId="8" xfId="1" applyBorder="1" applyAlignment="1">
      <alignment horizontal="center" vertical="center"/>
    </xf>
    <xf numFmtId="0" fontId="0" fillId="0" borderId="0" xfId="1" applyFont="1" applyAlignment="1">
      <alignment horizontal="justify" vertical="center"/>
    </xf>
    <xf numFmtId="0" fontId="8" fillId="0" borderId="7" xfId="1" applyFont="1" applyBorder="1" applyAlignment="1">
      <alignment vertical="center" wrapText="1"/>
    </xf>
    <xf numFmtId="0" fontId="9" fillId="0" borderId="11" xfId="1" applyFont="1" applyBorder="1" applyAlignment="1">
      <alignment horizontal="center" vertical="center"/>
    </xf>
    <xf numFmtId="0" fontId="9" fillId="0" borderId="7" xfId="1" applyFont="1" applyBorder="1" applyAlignment="1">
      <alignment vertical="center" wrapText="1"/>
    </xf>
    <xf numFmtId="0" fontId="9" fillId="0" borderId="11" xfId="1" applyFont="1" applyBorder="1" applyAlignment="1">
      <alignment vertical="center" wrapText="1"/>
    </xf>
    <xf numFmtId="0" fontId="9" fillId="0" borderId="1" xfId="1" applyFont="1" applyBorder="1" applyAlignment="1">
      <alignment vertical="center"/>
    </xf>
    <xf numFmtId="0" fontId="9" fillId="0" borderId="6" xfId="1" applyFont="1" applyBorder="1" applyAlignment="1">
      <alignment vertical="center"/>
    </xf>
    <xf numFmtId="176" fontId="10" fillId="0" borderId="7" xfId="1" applyNumberFormat="1" applyFont="1" applyBorder="1" applyAlignment="1">
      <alignment vertical="center"/>
    </xf>
    <xf numFmtId="176" fontId="10" fillId="0" borderId="6" xfId="1" applyNumberFormat="1" applyFont="1" applyBorder="1" applyAlignment="1">
      <alignment vertical="center"/>
    </xf>
    <xf numFmtId="38" fontId="11" fillId="0" borderId="7" xfId="2" applyFont="1" applyBorder="1" applyAlignment="1">
      <alignment vertical="center"/>
    </xf>
    <xf numFmtId="38" fontId="9" fillId="0" borderId="7" xfId="2" applyFont="1" applyBorder="1" applyAlignment="1">
      <alignment vertical="center"/>
    </xf>
    <xf numFmtId="0" fontId="9" fillId="0" borderId="7" xfId="1" applyFont="1" applyBorder="1" applyAlignment="1">
      <alignment horizontal="left" vertical="center"/>
    </xf>
    <xf numFmtId="0" fontId="9" fillId="0" borderId="9" xfId="1" applyFont="1" applyBorder="1" applyAlignment="1">
      <alignment vertical="center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10" xfId="1" applyFont="1" applyBorder="1" applyAlignment="1">
      <alignment vertical="center"/>
    </xf>
    <xf numFmtId="0" fontId="9" fillId="0" borderId="8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9" fillId="0" borderId="1" xfId="1" applyFont="1" applyBorder="1" applyAlignment="1">
      <alignment horizontal="center" vertical="center"/>
    </xf>
    <xf numFmtId="176" fontId="9" fillId="0" borderId="7" xfId="1" applyNumberFormat="1" applyFont="1" applyBorder="1" applyAlignment="1">
      <alignment vertical="center"/>
    </xf>
    <xf numFmtId="0" fontId="9" fillId="0" borderId="13" xfId="1" applyFont="1" applyBorder="1" applyAlignment="1">
      <alignment vertical="center"/>
    </xf>
    <xf numFmtId="0" fontId="9" fillId="0" borderId="17" xfId="1" applyFont="1" applyBorder="1" applyAlignment="1">
      <alignment horizontal="center" vertical="center"/>
    </xf>
    <xf numFmtId="0" fontId="9" fillId="0" borderId="17" xfId="1" applyFont="1" applyBorder="1" applyAlignment="1">
      <alignment vertical="center"/>
    </xf>
    <xf numFmtId="0" fontId="9" fillId="0" borderId="14" xfId="1" applyFont="1" applyBorder="1" applyAlignment="1">
      <alignment vertical="center"/>
    </xf>
    <xf numFmtId="0" fontId="1" fillId="0" borderId="7" xfId="1" applyBorder="1" applyAlignment="1">
      <alignment vertical="center" wrapText="1"/>
    </xf>
    <xf numFmtId="0" fontId="11" fillId="0" borderId="0" xfId="1" applyFont="1" applyAlignment="1">
      <alignment vertical="center"/>
    </xf>
    <xf numFmtId="0" fontId="1" fillId="0" borderId="1" xfId="1" applyBorder="1" applyAlignment="1">
      <alignment vertical="center"/>
    </xf>
    <xf numFmtId="0" fontId="11" fillId="0" borderId="1" xfId="1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/>
    </xf>
    <xf numFmtId="0" fontId="11" fillId="0" borderId="7" xfId="1" applyFont="1" applyBorder="1" applyAlignment="1">
      <alignment horizontal="center" vertical="center"/>
    </xf>
    <xf numFmtId="0" fontId="11" fillId="0" borderId="8" xfId="1" applyFont="1" applyBorder="1" applyAlignment="1">
      <alignment horizontal="right" vertical="center"/>
    </xf>
    <xf numFmtId="49" fontId="11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vertical="center"/>
    </xf>
    <xf numFmtId="0" fontId="11" fillId="0" borderId="7" xfId="1" applyFont="1" applyBorder="1" applyAlignment="1">
      <alignment vertical="center"/>
    </xf>
    <xf numFmtId="176" fontId="9" fillId="0" borderId="7" xfId="3" applyNumberFormat="1" applyFont="1" applyBorder="1" applyAlignment="1">
      <alignment vertical="center"/>
    </xf>
    <xf numFmtId="176" fontId="9" fillId="2" borderId="7" xfId="3" applyNumberFormat="1" applyFont="1" applyFill="1" applyBorder="1" applyAlignment="1">
      <alignment vertical="center"/>
    </xf>
    <xf numFmtId="0" fontId="11" fillId="0" borderId="9" xfId="1" applyFont="1" applyBorder="1" applyAlignment="1">
      <alignment horizontal="right" vertical="center"/>
    </xf>
    <xf numFmtId="0" fontId="11" fillId="0" borderId="0" xfId="1" applyFont="1" applyAlignment="1">
      <alignment horizontal="center" vertical="center"/>
    </xf>
    <xf numFmtId="0" fontId="11" fillId="0" borderId="10" xfId="1" applyFont="1" applyBorder="1" applyAlignment="1">
      <alignment vertical="center"/>
    </xf>
    <xf numFmtId="0" fontId="9" fillId="0" borderId="8" xfId="1" applyFont="1" applyBorder="1" applyAlignment="1">
      <alignment horizontal="right" vertical="center"/>
    </xf>
    <xf numFmtId="0" fontId="9" fillId="0" borderId="12" xfId="1" applyFont="1" applyBorder="1" applyAlignment="1">
      <alignment vertical="center"/>
    </xf>
    <xf numFmtId="10" fontId="1" fillId="0" borderId="7" xfId="1" applyNumberFormat="1" applyBorder="1" applyAlignment="1">
      <alignment vertical="center"/>
    </xf>
    <xf numFmtId="0" fontId="11" fillId="0" borderId="8" xfId="1" applyFont="1" applyBorder="1" applyAlignment="1">
      <alignment vertical="center"/>
    </xf>
    <xf numFmtId="3" fontId="9" fillId="0" borderId="7" xfId="2" applyNumberFormat="1" applyFont="1" applyBorder="1" applyAlignment="1">
      <alignment vertical="center"/>
    </xf>
    <xf numFmtId="3" fontId="1" fillId="0" borderId="1" xfId="1" applyNumberFormat="1" applyBorder="1" applyAlignment="1">
      <alignment vertical="center"/>
    </xf>
    <xf numFmtId="3" fontId="11" fillId="0" borderId="7" xfId="1" applyNumberFormat="1" applyFont="1" applyBorder="1" applyAlignment="1">
      <alignment horizontal="center" vertical="center"/>
    </xf>
    <xf numFmtId="3" fontId="9" fillId="0" borderId="7" xfId="3" applyNumberFormat="1" applyFont="1" applyBorder="1" applyAlignment="1">
      <alignment vertical="center"/>
    </xf>
    <xf numFmtId="3" fontId="9" fillId="2" borderId="7" xfId="3" applyNumberFormat="1" applyFont="1" applyFill="1" applyBorder="1" applyAlignment="1">
      <alignment vertical="center"/>
    </xf>
    <xf numFmtId="3" fontId="11" fillId="0" borderId="0" xfId="1" applyNumberFormat="1" applyFont="1" applyAlignment="1">
      <alignment vertical="center"/>
    </xf>
    <xf numFmtId="3" fontId="11" fillId="0" borderId="7" xfId="2" applyNumberFormat="1" applyFont="1" applyBorder="1" applyAlignment="1">
      <alignment vertical="center"/>
    </xf>
    <xf numFmtId="3" fontId="9" fillId="0" borderId="6" xfId="1" applyNumberFormat="1" applyFont="1" applyBorder="1" applyAlignment="1">
      <alignment horizontal="right" vertical="center"/>
    </xf>
    <xf numFmtId="3" fontId="5" fillId="0" borderId="0" xfId="1" applyNumberFormat="1" applyFont="1" applyAlignment="1">
      <alignment vertical="center"/>
    </xf>
    <xf numFmtId="3" fontId="6" fillId="0" borderId="0" xfId="1" applyNumberFormat="1" applyFont="1" applyAlignment="1">
      <alignment vertical="center"/>
    </xf>
    <xf numFmtId="176" fontId="6" fillId="0" borderId="0" xfId="1" applyNumberFormat="1" applyFont="1" applyAlignment="1">
      <alignment vertical="center"/>
    </xf>
    <xf numFmtId="0" fontId="13" fillId="0" borderId="6" xfId="1" applyFont="1" applyBorder="1" applyAlignment="1">
      <alignment horizontal="center" vertical="center"/>
    </xf>
    <xf numFmtId="0" fontId="11" fillId="0" borderId="12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14" fillId="0" borderId="7" xfId="4" applyBorder="1" applyAlignment="1">
      <alignment horizontal="center" vertical="center"/>
    </xf>
    <xf numFmtId="56" fontId="14" fillId="0" borderId="7" xfId="4" quotePrefix="1" applyNumberFormat="1" applyBorder="1" applyAlignment="1">
      <alignment horizontal="center" vertical="center"/>
    </xf>
    <xf numFmtId="0" fontId="14" fillId="0" borderId="7" xfId="4" quotePrefix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" fillId="0" borderId="1" xfId="1" applyBorder="1" applyAlignment="1">
      <alignment horizontal="left" vertical="center"/>
    </xf>
    <xf numFmtId="0" fontId="1" fillId="0" borderId="3" xfId="1" applyBorder="1" applyAlignment="1">
      <alignment horizontal="left" vertical="center"/>
    </xf>
    <xf numFmtId="0" fontId="11" fillId="0" borderId="2" xfId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0" fontId="11" fillId="0" borderId="5" xfId="1" applyFont="1" applyBorder="1" applyAlignment="1">
      <alignment horizontal="center" vertical="center"/>
    </xf>
    <xf numFmtId="0" fontId="11" fillId="0" borderId="0" xfId="1" applyFont="1" applyAlignment="1">
      <alignment horizontal="right" vertical="center"/>
    </xf>
    <xf numFmtId="0" fontId="11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right" vertical="center"/>
    </xf>
    <xf numFmtId="0" fontId="1" fillId="0" borderId="1" xfId="1" applyBorder="1" applyAlignment="1">
      <alignment horizontal="right" vertical="center"/>
    </xf>
    <xf numFmtId="0" fontId="11" fillId="0" borderId="2" xfId="1" applyFont="1" applyBorder="1" applyAlignment="1">
      <alignment vertical="center" wrapText="1"/>
    </xf>
    <xf numFmtId="0" fontId="11" fillId="0" borderId="4" xfId="1" applyFont="1" applyBorder="1" applyAlignment="1">
      <alignment vertical="center"/>
    </xf>
    <xf numFmtId="0" fontId="11" fillId="0" borderId="2" xfId="1" applyFont="1" applyBorder="1" applyAlignment="1">
      <alignment vertical="center"/>
    </xf>
    <xf numFmtId="0" fontId="9" fillId="0" borderId="15" xfId="1" applyFont="1" applyBorder="1" applyAlignment="1">
      <alignment horizontal="center" vertical="center"/>
    </xf>
    <xf numFmtId="0" fontId="9" fillId="0" borderId="16" xfId="1" applyFont="1" applyBorder="1" applyAlignment="1">
      <alignment horizontal="center" vertical="center"/>
    </xf>
    <xf numFmtId="0" fontId="9" fillId="0" borderId="12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 wrapText="1"/>
    </xf>
    <xf numFmtId="0" fontId="9" fillId="0" borderId="16" xfId="1" applyFont="1" applyBorder="1" applyAlignment="1">
      <alignment horizontal="center" vertical="center" wrapText="1"/>
    </xf>
  </cellXfs>
  <cellStyles count="5">
    <cellStyle name="ハイパーリンク" xfId="4" builtinId="8"/>
    <cellStyle name="桁区切り" xfId="2" builtinId="6"/>
    <cellStyle name="桁区切り 2" xfId="3" xr:uid="{7358651E-DF5C-4588-B053-701DAFA078D5}"/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647700</xdr:colOff>
      <xdr:row>1</xdr:row>
      <xdr:rowOff>15240</xdr:rowOff>
    </xdr:from>
    <xdr:to>
      <xdr:col>3</xdr:col>
      <xdr:colOff>327660</xdr:colOff>
      <xdr:row>2</xdr:row>
      <xdr:rowOff>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B916D575-9FD8-509C-9DF5-44E7C5F26EA4}"/>
            </a:ext>
          </a:extLst>
        </xdr:cNvPr>
        <xdr:cNvSpPr/>
      </xdr:nvSpPr>
      <xdr:spPr>
        <a:xfrm>
          <a:off x="2194560" y="182880"/>
          <a:ext cx="754380" cy="28956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358140</xdr:colOff>
      <xdr:row>5</xdr:row>
      <xdr:rowOff>160020</xdr:rowOff>
    </xdr:from>
    <xdr:to>
      <xdr:col>2</xdr:col>
      <xdr:colOff>662940</xdr:colOff>
      <xdr:row>7</xdr:row>
      <xdr:rowOff>30480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C612F295-223E-440A-A640-8C510F4CEB2D}"/>
            </a:ext>
          </a:extLst>
        </xdr:cNvPr>
        <xdr:cNvSpPr/>
      </xdr:nvSpPr>
      <xdr:spPr>
        <a:xfrm>
          <a:off x="1905000" y="1165860"/>
          <a:ext cx="304800" cy="28956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508028</xdr:colOff>
      <xdr:row>2</xdr:row>
      <xdr:rowOff>154912</xdr:rowOff>
    </xdr:from>
    <xdr:to>
      <xdr:col>5</xdr:col>
      <xdr:colOff>797588</xdr:colOff>
      <xdr:row>4</xdr:row>
      <xdr:rowOff>64742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E2358996-4DFC-47D6-9409-52BE14435C8A}"/>
            </a:ext>
          </a:extLst>
        </xdr:cNvPr>
        <xdr:cNvSpPr/>
      </xdr:nvSpPr>
      <xdr:spPr>
        <a:xfrm>
          <a:off x="2794028" y="490192"/>
          <a:ext cx="289560" cy="24511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531551</xdr:colOff>
      <xdr:row>9</xdr:row>
      <xdr:rowOff>208915</xdr:rowOff>
    </xdr:from>
    <xdr:to>
      <xdr:col>5</xdr:col>
      <xdr:colOff>821111</xdr:colOff>
      <xdr:row>10</xdr:row>
      <xdr:rowOff>210186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FE296233-9423-4F26-A5D9-BBD2D610D1E4}"/>
            </a:ext>
          </a:extLst>
        </xdr:cNvPr>
        <xdr:cNvSpPr/>
      </xdr:nvSpPr>
      <xdr:spPr>
        <a:xfrm>
          <a:off x="2817551" y="2715895"/>
          <a:ext cx="289560" cy="214631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../nihonyuubin(440).pdf" TargetMode="External"/><Relationship Id="rId13" Type="http://schemas.openxmlformats.org/officeDocument/2006/relationships/hyperlink" Target="../kabushikigaisya%20koubundezain(syougai).pdf" TargetMode="External"/><Relationship Id="rId18" Type="http://schemas.openxmlformats.org/officeDocument/2006/relationships/hyperlink" Target="../nihonyuubin(7810).pdf" TargetMode="External"/><Relationship Id="rId3" Type="http://schemas.openxmlformats.org/officeDocument/2006/relationships/hyperlink" Target="../hanayanomiri.pdf" TargetMode="External"/><Relationship Id="rId7" Type="http://schemas.openxmlformats.org/officeDocument/2006/relationships/hyperlink" Target="../nihonyuubin(6715).pdf" TargetMode="External"/><Relationship Id="rId12" Type="http://schemas.openxmlformats.org/officeDocument/2006/relationships/hyperlink" Target="../kabushikigaisya%20koubundezain(syougai).pdf" TargetMode="External"/><Relationship Id="rId17" Type="http://schemas.openxmlformats.org/officeDocument/2006/relationships/hyperlink" Target="../bunnkakaikann(setubisyusai).pdf" TargetMode="External"/><Relationship Id="rId2" Type="http://schemas.openxmlformats.org/officeDocument/2006/relationships/hyperlink" Target="../bunnkakaikann(setubisyusai).pdf" TargetMode="External"/><Relationship Id="rId16" Type="http://schemas.openxmlformats.org/officeDocument/2006/relationships/hyperlink" Target="../kitaiseuenoshinyoukinko.pdf" TargetMode="External"/><Relationship Id="rId20" Type="http://schemas.openxmlformats.org/officeDocument/2006/relationships/drawing" Target="../drawings/drawing2.xml"/><Relationship Id="rId1" Type="http://schemas.openxmlformats.org/officeDocument/2006/relationships/hyperlink" Target="../1)yokkaichishi_bunkakaikan.pdf" TargetMode="External"/><Relationship Id="rId6" Type="http://schemas.openxmlformats.org/officeDocument/2006/relationships/hyperlink" Target="../nihonyuubin(8470).pdf" TargetMode="External"/><Relationship Id="rId11" Type="http://schemas.openxmlformats.org/officeDocument/2006/relationships/hyperlink" Target="../kabushikigaisya%20koubundezain(syougai).pdf" TargetMode="External"/><Relationship Id="rId5" Type="http://schemas.openxmlformats.org/officeDocument/2006/relationships/hyperlink" Target="../horimotoko(seikyuusyo).pdf" TargetMode="External"/><Relationship Id="rId15" Type="http://schemas.openxmlformats.org/officeDocument/2006/relationships/hyperlink" Target="../kabushikigaisya_konbundezain(70).pdf" TargetMode="External"/><Relationship Id="rId10" Type="http://schemas.openxmlformats.org/officeDocument/2006/relationships/hyperlink" Target="../konnbunn(mokuroku).pdf" TargetMode="External"/><Relationship Id="rId19" Type="http://schemas.openxmlformats.org/officeDocument/2006/relationships/printerSettings" Target="../printerSettings/printerSettings2.bin"/><Relationship Id="rId4" Type="http://schemas.openxmlformats.org/officeDocument/2006/relationships/hyperlink" Target="../dasukin(seikyuusyo).pdf" TargetMode="External"/><Relationship Id="rId9" Type="http://schemas.openxmlformats.org/officeDocument/2006/relationships/hyperlink" Target="../0515seikyuhukoku.pdf" TargetMode="External"/><Relationship Id="rId14" Type="http://schemas.openxmlformats.org/officeDocument/2006/relationships/hyperlink" Target="../kabushikigaisya_konbundezain(70)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090B7-5062-4B7D-B5A1-6E61964ABD65}">
  <dimension ref="A1:G37"/>
  <sheetViews>
    <sheetView tabSelected="1" zoomScale="115" zoomScaleNormal="115" workbookViewId="0">
      <selection activeCell="D33" sqref="D33"/>
    </sheetView>
  </sheetViews>
  <sheetFormatPr defaultColWidth="9" defaultRowHeight="13" x14ac:dyDescent="0.2"/>
  <cols>
    <col min="1" max="1" width="3.90625" style="2" customWidth="1"/>
    <col min="2" max="2" width="18.6328125" style="2" customWidth="1"/>
    <col min="3" max="5" width="15.6328125" style="2" customWidth="1"/>
    <col min="6" max="6" width="16.81640625" style="2" customWidth="1"/>
    <col min="7" max="7" width="11.08984375" style="2" customWidth="1"/>
    <col min="8" max="16384" width="9" style="2"/>
  </cols>
  <sheetData>
    <row r="1" spans="1:7" x14ac:dyDescent="0.2">
      <c r="A1" s="1"/>
      <c r="B1" s="1"/>
      <c r="C1" s="1"/>
      <c r="D1" s="1"/>
      <c r="E1" s="1"/>
      <c r="F1" s="3" t="s">
        <v>31</v>
      </c>
      <c r="G1" s="1"/>
    </row>
    <row r="2" spans="1:7" ht="24" customHeight="1" x14ac:dyDescent="0.2">
      <c r="A2" s="86" t="s">
        <v>65</v>
      </c>
      <c r="B2" s="86"/>
      <c r="C2" s="86"/>
      <c r="D2" s="86"/>
      <c r="E2" s="86"/>
      <c r="F2" s="86"/>
      <c r="G2" s="1"/>
    </row>
    <row r="3" spans="1:7" ht="9.75" customHeight="1" x14ac:dyDescent="0.2">
      <c r="A3" s="11"/>
      <c r="B3" s="11"/>
      <c r="C3" s="11"/>
      <c r="D3" s="11"/>
      <c r="E3" s="11"/>
      <c r="F3" s="11"/>
      <c r="G3" s="1"/>
    </row>
    <row r="4" spans="1:7" ht="16.5" customHeight="1" x14ac:dyDescent="0.2">
      <c r="A4" s="11"/>
      <c r="B4" s="87" t="s">
        <v>63</v>
      </c>
      <c r="C4" s="87"/>
      <c r="D4" s="87"/>
      <c r="E4" s="87"/>
      <c r="F4" s="87"/>
      <c r="G4" s="1"/>
    </row>
    <row r="5" spans="1:7" ht="16.5" customHeight="1" x14ac:dyDescent="0.2">
      <c r="A5" s="11"/>
      <c r="B5" s="88" t="s">
        <v>123</v>
      </c>
      <c r="C5" s="88"/>
      <c r="D5" s="88"/>
      <c r="E5" s="88"/>
      <c r="F5" s="88"/>
      <c r="G5" s="1"/>
    </row>
    <row r="6" spans="1:7" x14ac:dyDescent="0.2">
      <c r="A6" s="1"/>
      <c r="B6" s="1"/>
      <c r="C6" s="1"/>
      <c r="D6" s="1"/>
      <c r="E6" s="1"/>
      <c r="F6" s="3" t="s">
        <v>32</v>
      </c>
      <c r="G6" s="1"/>
    </row>
    <row r="7" spans="1:7" ht="20.149999999999999" customHeight="1" x14ac:dyDescent="0.2">
      <c r="A7" s="12"/>
      <c r="B7" s="13" t="s">
        <v>33</v>
      </c>
      <c r="C7" s="14" t="s">
        <v>5</v>
      </c>
      <c r="D7" s="13" t="s">
        <v>6</v>
      </c>
      <c r="E7" s="13" t="s">
        <v>34</v>
      </c>
      <c r="F7" s="13" t="s">
        <v>35</v>
      </c>
      <c r="G7" s="1"/>
    </row>
    <row r="8" spans="1:7" ht="20.149999999999999" customHeight="1" x14ac:dyDescent="0.2">
      <c r="A8" s="8"/>
      <c r="B8" s="15" t="s">
        <v>36</v>
      </c>
      <c r="C8" s="16"/>
      <c r="D8" s="16"/>
      <c r="E8" s="16"/>
      <c r="F8" s="7"/>
      <c r="G8" s="1"/>
    </row>
    <row r="9" spans="1:7" ht="20.149999999999999" customHeight="1" x14ac:dyDescent="0.2">
      <c r="A9" s="17">
        <v>1</v>
      </c>
      <c r="B9" s="18" t="s">
        <v>37</v>
      </c>
      <c r="C9" s="19"/>
      <c r="D9" s="19"/>
      <c r="E9" s="19">
        <f t="shared" ref="E9:E16" si="0">C9-D9</f>
        <v>0</v>
      </c>
      <c r="F9" s="4"/>
      <c r="G9" s="1"/>
    </row>
    <row r="10" spans="1:7" ht="20.149999999999999" customHeight="1" x14ac:dyDescent="0.2">
      <c r="A10" s="17">
        <v>2</v>
      </c>
      <c r="B10" s="18" t="s">
        <v>38</v>
      </c>
      <c r="C10" s="19"/>
      <c r="D10" s="19"/>
      <c r="E10" s="19">
        <f t="shared" si="0"/>
        <v>0</v>
      </c>
      <c r="F10" s="4"/>
      <c r="G10" s="1"/>
    </row>
    <row r="11" spans="1:7" ht="20.149999999999999" customHeight="1" x14ac:dyDescent="0.2">
      <c r="A11" s="17">
        <v>3</v>
      </c>
      <c r="B11" s="18" t="s">
        <v>39</v>
      </c>
      <c r="C11" s="19"/>
      <c r="D11" s="19"/>
      <c r="E11" s="19">
        <f t="shared" si="0"/>
        <v>0</v>
      </c>
      <c r="F11" s="4"/>
      <c r="G11" s="1"/>
    </row>
    <row r="12" spans="1:7" ht="20.149999999999999" customHeight="1" x14ac:dyDescent="0.2">
      <c r="A12" s="17">
        <v>4</v>
      </c>
      <c r="B12" s="18" t="s">
        <v>40</v>
      </c>
      <c r="C12" s="19"/>
      <c r="D12" s="19"/>
      <c r="E12" s="19">
        <f t="shared" si="0"/>
        <v>0</v>
      </c>
      <c r="F12" s="4"/>
      <c r="G12" s="1"/>
    </row>
    <row r="13" spans="1:7" ht="20.149999999999999" customHeight="1" x14ac:dyDescent="0.2">
      <c r="A13" s="17">
        <v>5</v>
      </c>
      <c r="B13" s="18" t="s">
        <v>41</v>
      </c>
      <c r="C13" s="19"/>
      <c r="D13" s="19"/>
      <c r="E13" s="19">
        <f t="shared" si="0"/>
        <v>0</v>
      </c>
      <c r="F13" s="4"/>
      <c r="G13" s="1"/>
    </row>
    <row r="14" spans="1:7" ht="20.149999999999999" customHeight="1" x14ac:dyDescent="0.2">
      <c r="A14" s="17">
        <v>6</v>
      </c>
      <c r="B14" s="18" t="s">
        <v>42</v>
      </c>
      <c r="C14" s="19"/>
      <c r="D14" s="19"/>
      <c r="E14" s="19">
        <f t="shared" si="0"/>
        <v>0</v>
      </c>
      <c r="F14" s="4"/>
      <c r="G14" s="1"/>
    </row>
    <row r="15" spans="1:7" ht="20.149999999999999" customHeight="1" x14ac:dyDescent="0.2">
      <c r="A15" s="17">
        <v>7</v>
      </c>
      <c r="B15" s="18" t="s">
        <v>43</v>
      </c>
      <c r="C15" s="19">
        <f>+'収益・費用明細書-修正・補正(様式22)'!G6</f>
        <v>372000</v>
      </c>
      <c r="D15" s="19">
        <f>+'収益・費用明細書-修正・補正(様式22)'!H6</f>
        <v>372000</v>
      </c>
      <c r="E15" s="19">
        <f t="shared" si="0"/>
        <v>0</v>
      </c>
      <c r="F15" s="4" t="s">
        <v>64</v>
      </c>
      <c r="G15" s="1"/>
    </row>
    <row r="16" spans="1:7" ht="20.149999999999999" customHeight="1" x14ac:dyDescent="0.2">
      <c r="A16" s="17">
        <v>8</v>
      </c>
      <c r="B16" s="18" t="s">
        <v>44</v>
      </c>
      <c r="C16" s="19"/>
      <c r="D16" s="19">
        <v>1</v>
      </c>
      <c r="E16" s="19">
        <f t="shared" si="0"/>
        <v>-1</v>
      </c>
      <c r="F16" s="4"/>
      <c r="G16" s="1"/>
    </row>
    <row r="17" spans="1:7" ht="20.149999999999999" customHeight="1" x14ac:dyDescent="0.2">
      <c r="A17" s="20"/>
      <c r="B17" s="21" t="s">
        <v>45</v>
      </c>
      <c r="C17" s="22">
        <f>SUM(C9:C16)</f>
        <v>372000</v>
      </c>
      <c r="D17" s="22">
        <f>SUM(D9:D16)</f>
        <v>372001</v>
      </c>
      <c r="E17" s="22">
        <f>SUM(E9:E16)</f>
        <v>-1</v>
      </c>
      <c r="F17" s="5"/>
      <c r="G17" s="1"/>
    </row>
    <row r="18" spans="1:7" ht="20.149999999999999" customHeight="1" x14ac:dyDescent="0.2">
      <c r="A18" s="8"/>
      <c r="B18" s="15" t="s">
        <v>46</v>
      </c>
      <c r="C18" s="23"/>
      <c r="D18" s="23"/>
      <c r="E18" s="23"/>
      <c r="F18" s="7"/>
      <c r="G18" s="1"/>
    </row>
    <row r="19" spans="1:7" ht="19.75" customHeight="1" x14ac:dyDescent="0.2">
      <c r="A19" s="17">
        <v>1</v>
      </c>
      <c r="B19" s="18" t="s">
        <v>26</v>
      </c>
      <c r="C19" s="19">
        <f>+'収益・費用明細書-修正・補正(様式22)'!G32</f>
        <v>163190</v>
      </c>
      <c r="D19" s="19">
        <f>+'収益・費用明細書-修正・補正(様式22)'!H32</f>
        <v>180290</v>
      </c>
      <c r="E19" s="19">
        <f t="shared" ref="E19:E33" si="1">C19-D19</f>
        <v>-17100</v>
      </c>
      <c r="F19" s="26"/>
      <c r="G19" s="1"/>
    </row>
    <row r="20" spans="1:7" ht="20.149999999999999" customHeight="1" x14ac:dyDescent="0.2">
      <c r="A20" s="17">
        <v>2</v>
      </c>
      <c r="B20" s="18" t="s">
        <v>47</v>
      </c>
      <c r="C20" s="19"/>
      <c r="D20" s="19"/>
      <c r="E20" s="19">
        <f t="shared" si="1"/>
        <v>0</v>
      </c>
      <c r="F20" s="4"/>
      <c r="G20" s="1"/>
    </row>
    <row r="21" spans="1:7" ht="20.149999999999999" customHeight="1" x14ac:dyDescent="0.2">
      <c r="A21" s="17">
        <v>3</v>
      </c>
      <c r="B21" s="18" t="s">
        <v>48</v>
      </c>
      <c r="C21" s="19"/>
      <c r="D21" s="19"/>
      <c r="E21" s="19">
        <f t="shared" si="1"/>
        <v>0</v>
      </c>
      <c r="F21" s="4"/>
      <c r="G21" s="1"/>
    </row>
    <row r="22" spans="1:7" ht="20.149999999999999" customHeight="1" x14ac:dyDescent="0.2">
      <c r="A22" s="17">
        <v>4</v>
      </c>
      <c r="B22" s="18" t="s">
        <v>49</v>
      </c>
      <c r="C22" s="19">
        <f>'収益・費用明細書-修正・補正(様式22)'!G34</f>
        <v>35000</v>
      </c>
      <c r="D22" s="19">
        <f>'収益・費用明細書-修正・補正(様式22)'!H34</f>
        <v>35000</v>
      </c>
      <c r="E22" s="19">
        <f t="shared" si="1"/>
        <v>0</v>
      </c>
      <c r="F22" s="4"/>
      <c r="G22" s="1"/>
    </row>
    <row r="23" spans="1:7" ht="20.149999999999999" customHeight="1" x14ac:dyDescent="0.2">
      <c r="A23" s="17">
        <v>5</v>
      </c>
      <c r="B23" s="18" t="s">
        <v>50</v>
      </c>
      <c r="C23" s="19">
        <f>'収益・費用明細書-修正・補正(様式22)'!G41</f>
        <v>23435</v>
      </c>
      <c r="D23" s="19">
        <f>'収益・費用明細書-修正・補正(様式22)'!H41</f>
        <v>25200</v>
      </c>
      <c r="E23" s="19">
        <f t="shared" si="1"/>
        <v>-1765</v>
      </c>
      <c r="F23" s="4"/>
      <c r="G23" s="1"/>
    </row>
    <row r="24" spans="1:7" ht="20.149999999999999" customHeight="1" x14ac:dyDescent="0.2">
      <c r="A24" s="17">
        <v>6</v>
      </c>
      <c r="B24" s="18" t="s">
        <v>51</v>
      </c>
      <c r="C24" s="19"/>
      <c r="D24" s="19"/>
      <c r="E24" s="19">
        <f t="shared" si="1"/>
        <v>0</v>
      </c>
      <c r="F24" s="4"/>
      <c r="G24" s="1"/>
    </row>
    <row r="25" spans="1:7" ht="20.149999999999999" customHeight="1" x14ac:dyDescent="0.2">
      <c r="A25" s="17">
        <v>7</v>
      </c>
      <c r="B25" s="18" t="s">
        <v>52</v>
      </c>
      <c r="C25" s="19">
        <f>'収益・費用明細書-修正・補正(様式22)'!G50</f>
        <v>103400</v>
      </c>
      <c r="D25" s="19">
        <f>'収益・費用明細書-修正・補正(様式22)'!H50</f>
        <v>103400</v>
      </c>
      <c r="E25" s="19">
        <f t="shared" si="1"/>
        <v>0</v>
      </c>
      <c r="F25" s="4"/>
      <c r="G25" s="1"/>
    </row>
    <row r="26" spans="1:7" ht="20.149999999999999" customHeight="1" x14ac:dyDescent="0.2">
      <c r="A26" s="17">
        <v>8</v>
      </c>
      <c r="B26" s="18" t="s">
        <v>53</v>
      </c>
      <c r="C26" s="19"/>
      <c r="D26" s="19"/>
      <c r="E26" s="19">
        <f t="shared" si="1"/>
        <v>0</v>
      </c>
      <c r="F26" s="4"/>
      <c r="G26" s="1"/>
    </row>
    <row r="27" spans="1:7" ht="20.149999999999999" customHeight="1" x14ac:dyDescent="0.2">
      <c r="A27" s="24">
        <v>9</v>
      </c>
      <c r="B27" s="18" t="s">
        <v>54</v>
      </c>
      <c r="C27" s="19"/>
      <c r="D27" s="19"/>
      <c r="E27" s="19">
        <f t="shared" si="1"/>
        <v>0</v>
      </c>
      <c r="F27" s="4"/>
      <c r="G27" s="1"/>
    </row>
    <row r="28" spans="1:7" ht="20.149999999999999" customHeight="1" x14ac:dyDescent="0.2">
      <c r="A28" s="24">
        <v>10</v>
      </c>
      <c r="B28" s="18" t="s">
        <v>55</v>
      </c>
      <c r="C28" s="19"/>
      <c r="D28" s="19"/>
      <c r="E28" s="19">
        <f t="shared" si="1"/>
        <v>0</v>
      </c>
      <c r="F28" s="4"/>
      <c r="G28" s="1"/>
    </row>
    <row r="29" spans="1:7" ht="20.149999999999999" customHeight="1" x14ac:dyDescent="0.2">
      <c r="A29" s="24">
        <v>11</v>
      </c>
      <c r="B29" s="18" t="s">
        <v>56</v>
      </c>
      <c r="C29" s="19">
        <f>'収益・費用明細書-修正・補正(様式22)'!G57</f>
        <v>17270</v>
      </c>
      <c r="D29" s="19">
        <f>'収益・費用明細書-修正・補正(様式22)'!H57</f>
        <v>15620</v>
      </c>
      <c r="E29" s="19">
        <f t="shared" si="1"/>
        <v>1650</v>
      </c>
      <c r="F29" s="4"/>
      <c r="G29" s="1"/>
    </row>
    <row r="30" spans="1:7" ht="20.149999999999999" customHeight="1" x14ac:dyDescent="0.2">
      <c r="A30" s="24">
        <v>12</v>
      </c>
      <c r="B30" s="18" t="s">
        <v>57</v>
      </c>
      <c r="C30" s="19"/>
      <c r="D30" s="19"/>
      <c r="E30" s="19">
        <f t="shared" si="1"/>
        <v>0</v>
      </c>
      <c r="F30" s="4"/>
      <c r="G30" s="1"/>
    </row>
    <row r="31" spans="1:7" ht="20.149999999999999" customHeight="1" x14ac:dyDescent="0.2">
      <c r="A31" s="24">
        <v>13</v>
      </c>
      <c r="B31" s="18" t="s">
        <v>58</v>
      </c>
      <c r="C31" s="19"/>
      <c r="D31" s="19"/>
      <c r="E31" s="19">
        <f t="shared" si="1"/>
        <v>0</v>
      </c>
      <c r="F31" s="4"/>
      <c r="G31" s="1"/>
    </row>
    <row r="32" spans="1:7" ht="20.149999999999999" customHeight="1" x14ac:dyDescent="0.2">
      <c r="A32" s="24">
        <v>14</v>
      </c>
      <c r="B32" s="18" t="s">
        <v>59</v>
      </c>
      <c r="C32" s="19">
        <f>'収益・費用明細書-修正・補正(様式22)'!G59</f>
        <v>770</v>
      </c>
      <c r="D32" s="19">
        <f>'収益・費用明細書-修正・補正(様式22)'!H59</f>
        <v>770</v>
      </c>
      <c r="E32" s="19">
        <f t="shared" si="1"/>
        <v>0</v>
      </c>
      <c r="F32" s="4"/>
      <c r="G32" s="1"/>
    </row>
    <row r="33" spans="1:7" ht="20.149999999999999" customHeight="1" x14ac:dyDescent="0.2">
      <c r="A33" s="24">
        <v>15</v>
      </c>
      <c r="B33" s="18" t="s">
        <v>60</v>
      </c>
      <c r="C33" s="19">
        <f>'収益・費用明細書-修正・補正(様式22)'!G60</f>
        <v>28935</v>
      </c>
      <c r="D33" s="19">
        <f>'収益・費用明細書-修正・補正(様式22)'!H60</f>
        <v>11721</v>
      </c>
      <c r="E33" s="19">
        <f t="shared" si="1"/>
        <v>17214</v>
      </c>
      <c r="F33" s="4"/>
      <c r="G33" s="1"/>
    </row>
    <row r="34" spans="1:7" ht="20.149999999999999" customHeight="1" x14ac:dyDescent="0.2">
      <c r="A34" s="6"/>
      <c r="B34" s="18" t="s">
        <v>61</v>
      </c>
      <c r="C34" s="19">
        <f>SUM(C19:C33)</f>
        <v>372000</v>
      </c>
      <c r="D34" s="19">
        <f>SUM(D19:D33)</f>
        <v>372001</v>
      </c>
      <c r="E34" s="19">
        <f>SUM(E19:E33)</f>
        <v>-1</v>
      </c>
      <c r="F34" s="4"/>
      <c r="G34" s="1"/>
    </row>
    <row r="35" spans="1:7" ht="20.149999999999999" customHeight="1" x14ac:dyDescent="0.2">
      <c r="A35" s="6"/>
      <c r="B35" s="18" t="s">
        <v>62</v>
      </c>
      <c r="C35" s="19">
        <f>C17-C34</f>
        <v>0</v>
      </c>
      <c r="D35" s="19">
        <f>D17-D34</f>
        <v>0</v>
      </c>
      <c r="E35" s="19">
        <f>E17-E34</f>
        <v>0</v>
      </c>
      <c r="F35" s="4"/>
      <c r="G35" s="1"/>
    </row>
    <row r="36" spans="1:7" ht="15" customHeight="1" x14ac:dyDescent="0.2">
      <c r="A36" s="1"/>
      <c r="B36" s="25"/>
      <c r="C36" s="1"/>
      <c r="D36" s="1"/>
      <c r="E36" s="1"/>
      <c r="F36" s="1"/>
      <c r="G36" s="1"/>
    </row>
    <row r="37" spans="1:7" ht="15" customHeight="1" x14ac:dyDescent="0.2">
      <c r="A37" s="1"/>
      <c r="B37" s="25"/>
      <c r="C37" s="1"/>
      <c r="D37" s="1"/>
      <c r="E37" s="1"/>
      <c r="F37" s="1"/>
      <c r="G37" s="1"/>
    </row>
  </sheetData>
  <mergeCells count="3">
    <mergeCell ref="A2:F2"/>
    <mergeCell ref="B4:F4"/>
    <mergeCell ref="B5:F5"/>
  </mergeCells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9"/>
  <sheetViews>
    <sheetView view="pageBreakPreview" topLeftCell="A41" zoomScaleNormal="100" zoomScaleSheetLayoutView="100" workbookViewId="0">
      <selection activeCell="I38" sqref="I38"/>
    </sheetView>
  </sheetViews>
  <sheetFormatPr defaultColWidth="9" defaultRowHeight="12" x14ac:dyDescent="0.2"/>
  <cols>
    <col min="1" max="1" width="1.6328125" style="10" customWidth="1"/>
    <col min="2" max="2" width="3.6328125" style="10" customWidth="1"/>
    <col min="3" max="3" width="1.6328125" style="10" customWidth="1"/>
    <col min="4" max="4" width="14.6328125" style="10" customWidth="1"/>
    <col min="5" max="5" width="11.6328125" style="10" customWidth="1"/>
    <col min="6" max="6" width="31.81640625" style="10" bestFit="1" customWidth="1"/>
    <col min="7" max="8" width="14.90625" style="10" customWidth="1"/>
    <col min="9" max="9" width="14.90625" style="77" customWidth="1"/>
    <col min="10" max="10" width="5.6328125" style="82" bestFit="1" customWidth="1"/>
    <col min="11" max="16384" width="9" style="10"/>
  </cols>
  <sheetData>
    <row r="1" spans="1:10" ht="13" x14ac:dyDescent="0.2">
      <c r="A1" s="50"/>
      <c r="B1" s="50"/>
      <c r="C1" s="50"/>
      <c r="D1" s="50"/>
      <c r="E1" s="50"/>
      <c r="F1" s="50"/>
      <c r="G1" s="50"/>
      <c r="H1" s="50"/>
      <c r="I1" s="93" t="s">
        <v>18</v>
      </c>
      <c r="J1" s="93"/>
    </row>
    <row r="2" spans="1:10" ht="13" x14ac:dyDescent="0.2">
      <c r="A2" s="50"/>
      <c r="B2" s="50"/>
      <c r="C2" s="97" t="s">
        <v>19</v>
      </c>
      <c r="D2" s="97"/>
      <c r="E2" s="87" t="s">
        <v>20</v>
      </c>
      <c r="F2" s="87"/>
      <c r="G2" s="51"/>
      <c r="H2" s="51"/>
      <c r="I2" s="69"/>
      <c r="J2" s="62"/>
    </row>
    <row r="3" spans="1:10" ht="13" x14ac:dyDescent="0.2">
      <c r="A3" s="50"/>
      <c r="B3" s="50"/>
      <c r="C3" s="97" t="s">
        <v>0</v>
      </c>
      <c r="D3" s="97"/>
      <c r="E3" s="87" t="s">
        <v>124</v>
      </c>
      <c r="F3" s="87"/>
      <c r="G3" s="87"/>
      <c r="H3" s="87"/>
      <c r="I3" s="87"/>
      <c r="J3" s="62"/>
    </row>
    <row r="4" spans="1:10" ht="13" x14ac:dyDescent="0.2">
      <c r="A4" s="94" t="s">
        <v>1</v>
      </c>
      <c r="B4" s="94"/>
      <c r="C4" s="94"/>
      <c r="D4" s="94"/>
      <c r="E4" s="95" t="s">
        <v>66</v>
      </c>
      <c r="F4" s="95"/>
      <c r="G4" s="50"/>
      <c r="H4" s="50"/>
      <c r="I4" s="96" t="s">
        <v>2</v>
      </c>
      <c r="J4" s="96"/>
    </row>
    <row r="5" spans="1:10" ht="30" customHeight="1" x14ac:dyDescent="0.2">
      <c r="A5" s="89" t="s">
        <v>3</v>
      </c>
      <c r="B5" s="90"/>
      <c r="C5" s="90"/>
      <c r="D5" s="91"/>
      <c r="E5" s="92" t="s">
        <v>4</v>
      </c>
      <c r="F5" s="91"/>
      <c r="G5" s="79" t="s">
        <v>5</v>
      </c>
      <c r="H5" s="53" t="s">
        <v>6</v>
      </c>
      <c r="I5" s="70" t="s">
        <v>7</v>
      </c>
      <c r="J5" s="54" t="s">
        <v>8</v>
      </c>
    </row>
    <row r="6" spans="1:10" ht="41.5" customHeight="1" x14ac:dyDescent="0.2">
      <c r="A6" s="55" t="s">
        <v>9</v>
      </c>
      <c r="B6" s="56" t="s">
        <v>21</v>
      </c>
      <c r="C6" s="57" t="s">
        <v>10</v>
      </c>
      <c r="D6" s="58" t="s">
        <v>22</v>
      </c>
      <c r="E6" s="98" t="s">
        <v>67</v>
      </c>
      <c r="F6" s="99"/>
      <c r="G6" s="59">
        <v>372000</v>
      </c>
      <c r="H6" s="59">
        <v>372000</v>
      </c>
      <c r="I6" s="71">
        <f>G6-H6</f>
        <v>0</v>
      </c>
      <c r="J6" s="54"/>
    </row>
    <row r="7" spans="1:10" ht="30" customHeight="1" x14ac:dyDescent="0.2">
      <c r="A7" s="55" t="s">
        <v>9</v>
      </c>
      <c r="B7" s="56" t="s">
        <v>23</v>
      </c>
      <c r="C7" s="57" t="s">
        <v>10</v>
      </c>
      <c r="D7" s="58" t="s">
        <v>24</v>
      </c>
      <c r="E7" s="100" t="s">
        <v>25</v>
      </c>
      <c r="F7" s="99"/>
      <c r="G7" s="59">
        <v>0</v>
      </c>
      <c r="H7" s="60">
        <v>1</v>
      </c>
      <c r="I7" s="72">
        <f>G7-H7</f>
        <v>-1</v>
      </c>
      <c r="J7" s="54"/>
    </row>
    <row r="8" spans="1:10" ht="30" customHeight="1" x14ac:dyDescent="0.2">
      <c r="A8" s="89" t="s">
        <v>11</v>
      </c>
      <c r="B8" s="90"/>
      <c r="C8" s="90"/>
      <c r="D8" s="90"/>
      <c r="E8" s="90"/>
      <c r="F8" s="91"/>
      <c r="G8" s="34">
        <f>SUM(G6:G7)</f>
        <v>372000</v>
      </c>
      <c r="H8" s="34">
        <f>SUM(H6:H7)</f>
        <v>372001</v>
      </c>
      <c r="I8" s="68">
        <f>SUM(I6:I7)</f>
        <v>-1</v>
      </c>
      <c r="J8" s="54"/>
    </row>
    <row r="9" spans="1:10" ht="13.5" customHeight="1" x14ac:dyDescent="0.2">
      <c r="A9" s="50"/>
      <c r="B9" s="50"/>
      <c r="C9" s="50"/>
      <c r="D9" s="50"/>
      <c r="E9" s="50"/>
      <c r="F9" s="50"/>
      <c r="G9" s="50"/>
      <c r="H9" s="50"/>
      <c r="I9" s="73"/>
      <c r="J9" s="62"/>
    </row>
    <row r="10" spans="1:10" ht="17.149999999999999" customHeight="1" x14ac:dyDescent="0.2">
      <c r="A10" s="50"/>
      <c r="B10" s="50"/>
      <c r="C10" s="50"/>
      <c r="D10" s="50"/>
      <c r="E10" s="50"/>
      <c r="F10" s="50"/>
      <c r="G10" s="50"/>
      <c r="H10" s="50"/>
      <c r="I10" s="93"/>
      <c r="J10" s="93"/>
    </row>
    <row r="11" spans="1:10" ht="17.149999999999999" customHeight="1" x14ac:dyDescent="0.2">
      <c r="A11" s="94" t="s">
        <v>12</v>
      </c>
      <c r="B11" s="94"/>
      <c r="C11" s="94"/>
      <c r="D11" s="94"/>
      <c r="E11" s="95" t="s">
        <v>66</v>
      </c>
      <c r="F11" s="95"/>
      <c r="G11" s="50"/>
      <c r="H11" s="50"/>
      <c r="I11" s="96" t="s">
        <v>2</v>
      </c>
      <c r="J11" s="96"/>
    </row>
    <row r="12" spans="1:10" ht="30" customHeight="1" x14ac:dyDescent="0.2">
      <c r="A12" s="89" t="s">
        <v>3</v>
      </c>
      <c r="B12" s="90"/>
      <c r="C12" s="90"/>
      <c r="D12" s="91"/>
      <c r="E12" s="54" t="s">
        <v>13</v>
      </c>
      <c r="F12" s="54" t="s">
        <v>14</v>
      </c>
      <c r="G12" s="79" t="s">
        <v>5</v>
      </c>
      <c r="H12" s="53" t="s">
        <v>6</v>
      </c>
      <c r="I12" s="70" t="s">
        <v>15</v>
      </c>
      <c r="J12" s="54" t="s">
        <v>8</v>
      </c>
    </row>
    <row r="13" spans="1:10" ht="45" customHeight="1" x14ac:dyDescent="0.2">
      <c r="A13" s="61" t="s">
        <v>9</v>
      </c>
      <c r="B13" s="62">
        <v>1</v>
      </c>
      <c r="C13" s="50" t="s">
        <v>10</v>
      </c>
      <c r="D13" s="63" t="s">
        <v>27</v>
      </c>
      <c r="E13" s="27" t="s">
        <v>28</v>
      </c>
      <c r="F13" s="28" t="s">
        <v>68</v>
      </c>
      <c r="G13" s="32">
        <v>73150</v>
      </c>
      <c r="H13" s="32">
        <v>73150</v>
      </c>
      <c r="I13" s="74">
        <f>G13-H13</f>
        <v>0</v>
      </c>
      <c r="J13" s="83">
        <v>1</v>
      </c>
    </row>
    <row r="14" spans="1:10" ht="45" customHeight="1" x14ac:dyDescent="0.2">
      <c r="A14" s="61"/>
      <c r="B14" s="62"/>
      <c r="C14" s="50"/>
      <c r="D14" s="63"/>
      <c r="E14" s="101" t="s">
        <v>69</v>
      </c>
      <c r="F14" s="29" t="s">
        <v>82</v>
      </c>
      <c r="G14" s="34">
        <v>3360</v>
      </c>
      <c r="H14" s="32">
        <v>1760</v>
      </c>
      <c r="I14" s="68">
        <f t="shared" ref="I14:I34" si="0">G14-H14</f>
        <v>1600</v>
      </c>
      <c r="J14" s="84" t="s">
        <v>127</v>
      </c>
    </row>
    <row r="15" spans="1:10" ht="45" customHeight="1" x14ac:dyDescent="0.2">
      <c r="A15" s="61"/>
      <c r="B15" s="62"/>
      <c r="C15" s="50"/>
      <c r="D15" s="63"/>
      <c r="E15" s="102"/>
      <c r="F15" s="29" t="s">
        <v>70</v>
      </c>
      <c r="G15" s="34">
        <v>0</v>
      </c>
      <c r="H15" s="32">
        <v>2640</v>
      </c>
      <c r="I15" s="68">
        <f t="shared" si="0"/>
        <v>-2640</v>
      </c>
      <c r="J15" s="84" t="s">
        <v>128</v>
      </c>
    </row>
    <row r="16" spans="1:10" ht="45" customHeight="1" x14ac:dyDescent="0.2">
      <c r="A16" s="61"/>
      <c r="B16" s="62"/>
      <c r="C16" s="50"/>
      <c r="D16" s="63"/>
      <c r="E16" s="102"/>
      <c r="F16" s="29" t="s">
        <v>71</v>
      </c>
      <c r="G16" s="34">
        <v>3520</v>
      </c>
      <c r="H16" s="32">
        <v>3520</v>
      </c>
      <c r="I16" s="68">
        <f t="shared" si="0"/>
        <v>0</v>
      </c>
      <c r="J16" s="84" t="s">
        <v>129</v>
      </c>
    </row>
    <row r="17" spans="1:12" ht="45" customHeight="1" x14ac:dyDescent="0.2">
      <c r="A17" s="61"/>
      <c r="B17" s="62"/>
      <c r="C17" s="50"/>
      <c r="D17" s="63"/>
      <c r="E17" s="102"/>
      <c r="F17" s="29" t="s">
        <v>83</v>
      </c>
      <c r="G17" s="34">
        <v>4400</v>
      </c>
      <c r="H17" s="32">
        <v>7040</v>
      </c>
      <c r="I17" s="68">
        <f t="shared" si="0"/>
        <v>-2640</v>
      </c>
      <c r="J17" s="84" t="s">
        <v>130</v>
      </c>
    </row>
    <row r="18" spans="1:12" ht="45" customHeight="1" x14ac:dyDescent="0.2">
      <c r="A18" s="61"/>
      <c r="B18" s="62"/>
      <c r="C18" s="50"/>
      <c r="D18" s="63"/>
      <c r="E18" s="102"/>
      <c r="F18" s="29" t="s">
        <v>72</v>
      </c>
      <c r="G18" s="34">
        <v>4400</v>
      </c>
      <c r="H18" s="32">
        <v>4400</v>
      </c>
      <c r="I18" s="68">
        <f t="shared" si="0"/>
        <v>0</v>
      </c>
      <c r="J18" s="84" t="s">
        <v>131</v>
      </c>
    </row>
    <row r="19" spans="1:12" ht="45" customHeight="1" x14ac:dyDescent="0.2">
      <c r="A19" s="61"/>
      <c r="B19" s="62"/>
      <c r="C19" s="50"/>
      <c r="D19" s="63"/>
      <c r="E19" s="102"/>
      <c r="F19" s="29" t="s">
        <v>73</v>
      </c>
      <c r="G19" s="34">
        <v>1100</v>
      </c>
      <c r="H19" s="32">
        <v>1100</v>
      </c>
      <c r="I19" s="74">
        <f t="shared" si="0"/>
        <v>0</v>
      </c>
      <c r="J19" s="84" t="s">
        <v>132</v>
      </c>
    </row>
    <row r="20" spans="1:12" ht="45" customHeight="1" x14ac:dyDescent="0.2">
      <c r="A20" s="61"/>
      <c r="B20" s="62"/>
      <c r="C20" s="50"/>
      <c r="D20" s="63"/>
      <c r="E20" s="102"/>
      <c r="F20" s="29" t="s">
        <v>84</v>
      </c>
      <c r="G20" s="35">
        <v>4400</v>
      </c>
      <c r="H20" s="32">
        <v>4400</v>
      </c>
      <c r="I20" s="74">
        <f t="shared" si="0"/>
        <v>0</v>
      </c>
      <c r="J20" s="84" t="s">
        <v>133</v>
      </c>
    </row>
    <row r="21" spans="1:12" ht="45" customHeight="1" x14ac:dyDescent="0.2">
      <c r="A21" s="61"/>
      <c r="B21" s="62"/>
      <c r="C21" s="50"/>
      <c r="D21" s="63"/>
      <c r="E21" s="102"/>
      <c r="F21" s="29" t="s">
        <v>74</v>
      </c>
      <c r="G21" s="34">
        <v>2200</v>
      </c>
      <c r="H21" s="32">
        <v>2200</v>
      </c>
      <c r="I21" s="74">
        <f t="shared" si="0"/>
        <v>0</v>
      </c>
      <c r="J21" s="84" t="s">
        <v>134</v>
      </c>
    </row>
    <row r="22" spans="1:12" ht="45" customHeight="1" x14ac:dyDescent="0.2">
      <c r="A22" s="61"/>
      <c r="B22" s="62"/>
      <c r="C22" s="50"/>
      <c r="D22" s="63"/>
      <c r="E22" s="102"/>
      <c r="F22" s="29" t="s">
        <v>75</v>
      </c>
      <c r="G22" s="34">
        <v>0</v>
      </c>
      <c r="H22" s="32">
        <v>2200</v>
      </c>
      <c r="I22" s="74">
        <f t="shared" si="0"/>
        <v>-2200</v>
      </c>
      <c r="J22" s="84" t="s">
        <v>135</v>
      </c>
    </row>
    <row r="23" spans="1:12" ht="45" customHeight="1" x14ac:dyDescent="0.2">
      <c r="A23" s="61"/>
      <c r="B23" s="62"/>
      <c r="C23" s="50"/>
      <c r="D23" s="63"/>
      <c r="E23" s="102"/>
      <c r="F23" s="29" t="s">
        <v>142</v>
      </c>
      <c r="G23" s="34">
        <v>440</v>
      </c>
      <c r="H23" s="32">
        <v>220</v>
      </c>
      <c r="I23" s="74">
        <f t="shared" si="0"/>
        <v>220</v>
      </c>
      <c r="J23" s="84" t="s">
        <v>136</v>
      </c>
    </row>
    <row r="24" spans="1:12" ht="45" customHeight="1" x14ac:dyDescent="0.2">
      <c r="A24" s="61"/>
      <c r="B24" s="62"/>
      <c r="C24" s="50"/>
      <c r="D24" s="63"/>
      <c r="E24" s="102"/>
      <c r="F24" s="29" t="s">
        <v>76</v>
      </c>
      <c r="G24" s="34">
        <v>4400</v>
      </c>
      <c r="H24" s="32">
        <v>4400</v>
      </c>
      <c r="I24" s="74">
        <f t="shared" si="0"/>
        <v>0</v>
      </c>
      <c r="J24" s="84" t="s">
        <v>137</v>
      </c>
    </row>
    <row r="25" spans="1:12" ht="45" customHeight="1" x14ac:dyDescent="0.2">
      <c r="A25" s="61"/>
      <c r="B25" s="62"/>
      <c r="C25" s="50"/>
      <c r="D25" s="63"/>
      <c r="E25" s="102"/>
      <c r="F25" s="29" t="s">
        <v>77</v>
      </c>
      <c r="G25" s="34">
        <v>2200</v>
      </c>
      <c r="H25" s="32">
        <v>2200</v>
      </c>
      <c r="I25" s="74">
        <f t="shared" si="0"/>
        <v>0</v>
      </c>
      <c r="J25" s="84" t="s">
        <v>138</v>
      </c>
    </row>
    <row r="26" spans="1:12" ht="45" customHeight="1" x14ac:dyDescent="0.2">
      <c r="A26" s="61"/>
      <c r="B26" s="62"/>
      <c r="C26" s="50"/>
      <c r="D26" s="63"/>
      <c r="E26" s="102"/>
      <c r="F26" s="29" t="s">
        <v>78</v>
      </c>
      <c r="G26" s="34">
        <v>660</v>
      </c>
      <c r="H26" s="32">
        <v>660</v>
      </c>
      <c r="I26" s="74">
        <f t="shared" si="0"/>
        <v>0</v>
      </c>
      <c r="J26" s="84" t="s">
        <v>139</v>
      </c>
    </row>
    <row r="27" spans="1:12" ht="45" customHeight="1" x14ac:dyDescent="0.2">
      <c r="A27" s="61"/>
      <c r="B27" s="62"/>
      <c r="C27" s="50"/>
      <c r="D27" s="63"/>
      <c r="E27" s="102"/>
      <c r="F27" s="29" t="s">
        <v>85</v>
      </c>
      <c r="G27" s="34">
        <v>220</v>
      </c>
      <c r="H27" s="32">
        <v>0</v>
      </c>
      <c r="I27" s="74">
        <f t="shared" si="0"/>
        <v>220</v>
      </c>
      <c r="J27" s="84" t="s">
        <v>140</v>
      </c>
    </row>
    <row r="28" spans="1:12" ht="45" customHeight="1" x14ac:dyDescent="0.2">
      <c r="A28" s="61"/>
      <c r="B28" s="62"/>
      <c r="C28" s="50"/>
      <c r="D28" s="63"/>
      <c r="E28" s="102"/>
      <c r="F28" s="29" t="s">
        <v>86</v>
      </c>
      <c r="G28" s="34">
        <v>8800</v>
      </c>
      <c r="H28" s="32">
        <v>26400</v>
      </c>
      <c r="I28" s="74">
        <f t="shared" si="0"/>
        <v>-17600</v>
      </c>
      <c r="J28" s="84" t="s">
        <v>141</v>
      </c>
    </row>
    <row r="29" spans="1:12" ht="45" customHeight="1" x14ac:dyDescent="0.2">
      <c r="A29" s="61"/>
      <c r="B29" s="62"/>
      <c r="C29" s="50"/>
      <c r="D29" s="63"/>
      <c r="E29" s="102"/>
      <c r="F29" s="29" t="s">
        <v>79</v>
      </c>
      <c r="G29" s="34">
        <v>44000</v>
      </c>
      <c r="H29" s="32">
        <v>44000</v>
      </c>
      <c r="I29" s="74">
        <f t="shared" si="0"/>
        <v>0</v>
      </c>
      <c r="J29" s="83">
        <v>3</v>
      </c>
    </row>
    <row r="30" spans="1:12" ht="45" customHeight="1" x14ac:dyDescent="0.2">
      <c r="A30" s="61"/>
      <c r="B30" s="62"/>
      <c r="C30" s="50"/>
      <c r="D30" s="63"/>
      <c r="E30" s="103"/>
      <c r="F30" s="29" t="s">
        <v>80</v>
      </c>
      <c r="G30" s="34">
        <v>0</v>
      </c>
      <c r="H30" s="32">
        <v>0</v>
      </c>
      <c r="I30" s="74">
        <f t="shared" si="0"/>
        <v>0</v>
      </c>
      <c r="J30" s="54"/>
      <c r="K30" s="78"/>
      <c r="L30" s="78"/>
    </row>
    <row r="31" spans="1:12" ht="45" customHeight="1" x14ac:dyDescent="0.2">
      <c r="A31" s="61"/>
      <c r="B31" s="62"/>
      <c r="C31" s="50"/>
      <c r="D31" s="63"/>
      <c r="E31" s="27" t="s">
        <v>119</v>
      </c>
      <c r="F31" s="29" t="s">
        <v>125</v>
      </c>
      <c r="G31" s="34">
        <v>5940</v>
      </c>
      <c r="H31" s="32">
        <v>0</v>
      </c>
      <c r="I31" s="74">
        <f t="shared" si="0"/>
        <v>5940</v>
      </c>
      <c r="J31" s="83">
        <v>4</v>
      </c>
    </row>
    <row r="32" spans="1:12" ht="45" customHeight="1" x14ac:dyDescent="0.2">
      <c r="A32" s="55"/>
      <c r="B32" s="52"/>
      <c r="C32" s="57"/>
      <c r="D32" s="58"/>
      <c r="E32" s="30"/>
      <c r="F32" s="31" t="s">
        <v>81</v>
      </c>
      <c r="G32" s="33">
        <f>SUM(G13:G31)</f>
        <v>163190</v>
      </c>
      <c r="H32" s="33">
        <f>SUM(H13:H31)</f>
        <v>180290</v>
      </c>
      <c r="I32" s="74">
        <f t="shared" si="0"/>
        <v>-17100</v>
      </c>
      <c r="J32" s="54"/>
    </row>
    <row r="33" spans="1:10" ht="45" customHeight="1" x14ac:dyDescent="0.2">
      <c r="A33" s="61" t="s">
        <v>9</v>
      </c>
      <c r="B33" s="62">
        <v>4</v>
      </c>
      <c r="C33" s="50" t="s">
        <v>10</v>
      </c>
      <c r="D33" s="63" t="s">
        <v>87</v>
      </c>
      <c r="E33" s="27" t="s">
        <v>88</v>
      </c>
      <c r="F33" s="36" t="s">
        <v>89</v>
      </c>
      <c r="G33" s="32">
        <v>35000</v>
      </c>
      <c r="H33" s="32">
        <v>35000</v>
      </c>
      <c r="I33" s="74">
        <f t="shared" si="0"/>
        <v>0</v>
      </c>
      <c r="J33" s="83">
        <v>5</v>
      </c>
    </row>
    <row r="34" spans="1:10" ht="45" customHeight="1" x14ac:dyDescent="0.2">
      <c r="A34" s="55"/>
      <c r="B34" s="52"/>
      <c r="C34" s="57"/>
      <c r="D34" s="58"/>
      <c r="E34" s="104" t="s">
        <v>81</v>
      </c>
      <c r="F34" s="105"/>
      <c r="G34" s="32">
        <f>SUM(G33:G33)</f>
        <v>35000</v>
      </c>
      <c r="H34" s="32">
        <f>SUM(H33:H33)</f>
        <v>35000</v>
      </c>
      <c r="I34" s="74">
        <f t="shared" si="0"/>
        <v>0</v>
      </c>
      <c r="J34" s="54"/>
    </row>
    <row r="35" spans="1:10" ht="30" customHeight="1" x14ac:dyDescent="0.2">
      <c r="A35" s="37" t="s">
        <v>90</v>
      </c>
      <c r="B35" s="38">
        <v>6</v>
      </c>
      <c r="C35" s="39" t="s">
        <v>91</v>
      </c>
      <c r="D35" s="40" t="s">
        <v>92</v>
      </c>
      <c r="E35" s="101" t="s">
        <v>93</v>
      </c>
      <c r="F35" s="49" t="s">
        <v>96</v>
      </c>
      <c r="G35" s="32">
        <v>8470</v>
      </c>
      <c r="H35" s="32">
        <v>8690</v>
      </c>
      <c r="I35" s="68">
        <f>G35-H35</f>
        <v>-220</v>
      </c>
      <c r="J35" s="85">
        <v>6</v>
      </c>
    </row>
    <row r="36" spans="1:10" ht="36" customHeight="1" x14ac:dyDescent="0.2">
      <c r="A36" s="37"/>
      <c r="B36" s="38"/>
      <c r="C36" s="39"/>
      <c r="D36" s="40"/>
      <c r="E36" s="102"/>
      <c r="F36" s="49" t="s">
        <v>95</v>
      </c>
      <c r="G36" s="32">
        <v>7810</v>
      </c>
      <c r="H36" s="32">
        <v>8690</v>
      </c>
      <c r="I36" s="68">
        <f>G36-H36</f>
        <v>-880</v>
      </c>
      <c r="J36" s="85">
        <v>7</v>
      </c>
    </row>
    <row r="37" spans="1:10" ht="30" customHeight="1" x14ac:dyDescent="0.2">
      <c r="A37" s="37"/>
      <c r="B37" s="38"/>
      <c r="C37" s="39"/>
      <c r="D37" s="40"/>
      <c r="E37" s="102"/>
      <c r="F37" s="49" t="s">
        <v>120</v>
      </c>
      <c r="G37" s="32">
        <v>6715</v>
      </c>
      <c r="H37" s="32">
        <v>6715</v>
      </c>
      <c r="I37" s="75">
        <v>0</v>
      </c>
      <c r="J37" s="85">
        <v>8</v>
      </c>
    </row>
    <row r="38" spans="1:10" ht="30" customHeight="1" x14ac:dyDescent="0.2">
      <c r="A38" s="37"/>
      <c r="B38" s="38"/>
      <c r="C38" s="39"/>
      <c r="D38" s="40"/>
      <c r="E38" s="103"/>
      <c r="F38" s="49" t="s">
        <v>126</v>
      </c>
      <c r="G38" s="32">
        <v>440</v>
      </c>
      <c r="H38" s="32">
        <v>1105</v>
      </c>
      <c r="I38" s="68">
        <f>G38-H38</f>
        <v>-665</v>
      </c>
      <c r="J38" s="85">
        <v>9</v>
      </c>
    </row>
    <row r="39" spans="1:10" ht="30" customHeight="1" x14ac:dyDescent="0.2">
      <c r="A39" s="37"/>
      <c r="B39" s="38"/>
      <c r="C39" s="39"/>
      <c r="D39" s="40"/>
      <c r="E39" s="102" t="s">
        <v>94</v>
      </c>
      <c r="F39" s="28" t="s">
        <v>121</v>
      </c>
      <c r="G39" s="32">
        <v>0</v>
      </c>
      <c r="H39" s="32">
        <v>0</v>
      </c>
      <c r="I39" s="68">
        <f>G39-H39</f>
        <v>0</v>
      </c>
      <c r="J39" s="54"/>
    </row>
    <row r="40" spans="1:10" ht="30" customHeight="1" x14ac:dyDescent="0.2">
      <c r="A40" s="37"/>
      <c r="B40" s="38"/>
      <c r="C40" s="39"/>
      <c r="D40" s="40"/>
      <c r="E40" s="103"/>
      <c r="F40" s="28" t="s">
        <v>122</v>
      </c>
      <c r="G40" s="32">
        <v>0</v>
      </c>
      <c r="H40" s="32">
        <v>0</v>
      </c>
      <c r="I40" s="68">
        <f>G40-H40</f>
        <v>0</v>
      </c>
      <c r="J40" s="54"/>
    </row>
    <row r="41" spans="1:10" ht="30" customHeight="1" x14ac:dyDescent="0.2">
      <c r="A41" s="41"/>
      <c r="B41" s="30"/>
      <c r="C41" s="30"/>
      <c r="D41" s="42"/>
      <c r="E41" s="104" t="s">
        <v>81</v>
      </c>
      <c r="F41" s="105"/>
      <c r="G41" s="44">
        <f>SUM(G35:G40)</f>
        <v>23435</v>
      </c>
      <c r="H41" s="44">
        <f>SUM(H35:H40)</f>
        <v>25200</v>
      </c>
      <c r="I41" s="68">
        <f>G41-H41</f>
        <v>-1765</v>
      </c>
      <c r="J41" s="54"/>
    </row>
    <row r="42" spans="1:10" ht="30" customHeight="1" x14ac:dyDescent="0.2">
      <c r="A42" s="37" t="s">
        <v>90</v>
      </c>
      <c r="B42" s="38">
        <v>6</v>
      </c>
      <c r="C42" s="39" t="s">
        <v>91</v>
      </c>
      <c r="D42" s="40" t="s">
        <v>97</v>
      </c>
      <c r="E42" s="101" t="s">
        <v>94</v>
      </c>
      <c r="F42" s="28" t="s">
        <v>98</v>
      </c>
      <c r="G42" s="44">
        <v>0</v>
      </c>
      <c r="H42" s="44">
        <v>0</v>
      </c>
      <c r="I42" s="68">
        <f t="shared" ref="I42:I59" si="1">G42-H42</f>
        <v>0</v>
      </c>
      <c r="J42" s="54"/>
    </row>
    <row r="43" spans="1:10" ht="30" customHeight="1" x14ac:dyDescent="0.2">
      <c r="A43" s="37"/>
      <c r="B43" s="38"/>
      <c r="C43" s="39"/>
      <c r="D43" s="40"/>
      <c r="E43" s="102"/>
      <c r="F43" s="28" t="s">
        <v>99</v>
      </c>
      <c r="G43" s="44">
        <v>0</v>
      </c>
      <c r="H43" s="44">
        <v>0</v>
      </c>
      <c r="I43" s="68">
        <f t="shared" si="1"/>
        <v>0</v>
      </c>
      <c r="J43" s="54"/>
    </row>
    <row r="44" spans="1:10" ht="30" customHeight="1" x14ac:dyDescent="0.2">
      <c r="A44" s="37"/>
      <c r="B44" s="38"/>
      <c r="C44" s="39"/>
      <c r="D44" s="40"/>
      <c r="E44" s="102"/>
      <c r="F44" s="28" t="s">
        <v>100</v>
      </c>
      <c r="G44" s="44">
        <v>0</v>
      </c>
      <c r="H44" s="44">
        <v>0</v>
      </c>
      <c r="I44" s="68">
        <f t="shared" si="1"/>
        <v>0</v>
      </c>
      <c r="J44" s="54"/>
    </row>
    <row r="45" spans="1:10" ht="30" customHeight="1" x14ac:dyDescent="0.2">
      <c r="A45" s="37"/>
      <c r="B45" s="38"/>
      <c r="C45" s="39"/>
      <c r="D45" s="40"/>
      <c r="E45" s="102"/>
      <c r="F45" s="28" t="s">
        <v>101</v>
      </c>
      <c r="G45" s="44">
        <v>0</v>
      </c>
      <c r="H45" s="44">
        <v>0</v>
      </c>
      <c r="I45" s="68">
        <f t="shared" si="1"/>
        <v>0</v>
      </c>
      <c r="J45" s="54"/>
    </row>
    <row r="46" spans="1:10" ht="30" customHeight="1" x14ac:dyDescent="0.2">
      <c r="A46" s="37"/>
      <c r="B46" s="38"/>
      <c r="C46" s="39"/>
      <c r="D46" s="40"/>
      <c r="E46" s="102"/>
      <c r="F46" s="28" t="s">
        <v>102</v>
      </c>
      <c r="G46" s="44">
        <v>0</v>
      </c>
      <c r="H46" s="44">
        <v>0</v>
      </c>
      <c r="I46" s="68">
        <f t="shared" si="1"/>
        <v>0</v>
      </c>
      <c r="J46" s="54"/>
    </row>
    <row r="47" spans="1:10" ht="30" customHeight="1" x14ac:dyDescent="0.2">
      <c r="A47" s="37"/>
      <c r="B47" s="38"/>
      <c r="C47" s="39"/>
      <c r="D47" s="40"/>
      <c r="E47" s="102"/>
      <c r="F47" s="28" t="s">
        <v>103</v>
      </c>
      <c r="G47" s="44">
        <v>0</v>
      </c>
      <c r="H47" s="44">
        <v>0</v>
      </c>
      <c r="I47" s="68">
        <f t="shared" si="1"/>
        <v>0</v>
      </c>
      <c r="J47" s="54"/>
    </row>
    <row r="48" spans="1:10" ht="30" customHeight="1" x14ac:dyDescent="0.2">
      <c r="A48" s="37"/>
      <c r="B48" s="38"/>
      <c r="C48" s="39"/>
      <c r="D48" s="40"/>
      <c r="E48" s="102"/>
      <c r="F48" s="28" t="s">
        <v>104</v>
      </c>
      <c r="G48" s="44">
        <v>99000</v>
      </c>
      <c r="H48" s="44">
        <v>99000</v>
      </c>
      <c r="I48" s="68">
        <f t="shared" si="1"/>
        <v>0</v>
      </c>
      <c r="J48" s="83">
        <v>10</v>
      </c>
    </row>
    <row r="49" spans="1:10" ht="30" customHeight="1" x14ac:dyDescent="0.2">
      <c r="A49" s="37"/>
      <c r="B49" s="38"/>
      <c r="C49" s="39"/>
      <c r="D49" s="40"/>
      <c r="E49" s="103"/>
      <c r="F49" s="28" t="s">
        <v>105</v>
      </c>
      <c r="G49" s="44">
        <v>4400</v>
      </c>
      <c r="H49" s="44">
        <v>4400</v>
      </c>
      <c r="I49" s="68">
        <f t="shared" si="1"/>
        <v>0</v>
      </c>
      <c r="J49" s="85" t="s">
        <v>144</v>
      </c>
    </row>
    <row r="50" spans="1:10" ht="30" customHeight="1" x14ac:dyDescent="0.2">
      <c r="A50" s="41"/>
      <c r="B50" s="30"/>
      <c r="C50" s="30"/>
      <c r="D50" s="42"/>
      <c r="E50" s="104" t="s">
        <v>81</v>
      </c>
      <c r="F50" s="105"/>
      <c r="G50" s="44">
        <f>SUM(G42:G49)</f>
        <v>103400</v>
      </c>
      <c r="H50" s="44">
        <f>SUM(H42:H49)</f>
        <v>103400</v>
      </c>
      <c r="I50" s="68">
        <f t="shared" si="1"/>
        <v>0</v>
      </c>
      <c r="J50" s="54"/>
    </row>
    <row r="51" spans="1:10" ht="30" customHeight="1" x14ac:dyDescent="0.2">
      <c r="A51" s="45" t="s">
        <v>106</v>
      </c>
      <c r="B51" s="46">
        <v>11</v>
      </c>
      <c r="C51" s="47" t="s">
        <v>107</v>
      </c>
      <c r="D51" s="48" t="s">
        <v>108</v>
      </c>
      <c r="E51" s="106" t="s">
        <v>109</v>
      </c>
      <c r="F51" s="28" t="s">
        <v>110</v>
      </c>
      <c r="G51" s="44">
        <v>4180</v>
      </c>
      <c r="H51" s="44">
        <v>4180</v>
      </c>
      <c r="I51" s="68">
        <f t="shared" si="1"/>
        <v>0</v>
      </c>
      <c r="J51" s="85" t="s">
        <v>146</v>
      </c>
    </row>
    <row r="52" spans="1:10" ht="30" customHeight="1" x14ac:dyDescent="0.2">
      <c r="A52" s="37"/>
      <c r="B52" s="38"/>
      <c r="C52" s="39"/>
      <c r="D52" s="40"/>
      <c r="E52" s="107"/>
      <c r="F52" s="28" t="s">
        <v>111</v>
      </c>
      <c r="G52" s="44">
        <v>2750</v>
      </c>
      <c r="H52" s="44">
        <v>2750</v>
      </c>
      <c r="I52" s="68">
        <f t="shared" si="1"/>
        <v>0</v>
      </c>
      <c r="J52" s="85" t="s">
        <v>147</v>
      </c>
    </row>
    <row r="53" spans="1:10" ht="30" customHeight="1" x14ac:dyDescent="0.2">
      <c r="A53" s="37"/>
      <c r="B53" s="38"/>
      <c r="C53" s="39"/>
      <c r="D53" s="40"/>
      <c r="E53" s="107"/>
      <c r="F53" s="28" t="s">
        <v>112</v>
      </c>
      <c r="G53" s="44">
        <v>3850</v>
      </c>
      <c r="H53" s="44">
        <v>3850</v>
      </c>
      <c r="I53" s="68">
        <f t="shared" si="1"/>
        <v>0</v>
      </c>
      <c r="J53" s="85" t="s">
        <v>148</v>
      </c>
    </row>
    <row r="54" spans="1:10" ht="30" customHeight="1" x14ac:dyDescent="0.2">
      <c r="A54" s="37"/>
      <c r="B54" s="38"/>
      <c r="C54" s="39"/>
      <c r="D54" s="40"/>
      <c r="E54" s="107"/>
      <c r="F54" s="28" t="s">
        <v>118</v>
      </c>
      <c r="G54" s="44">
        <v>1650</v>
      </c>
      <c r="H54" s="44">
        <v>0</v>
      </c>
      <c r="I54" s="68">
        <f t="shared" si="1"/>
        <v>1650</v>
      </c>
      <c r="J54" s="85">
        <v>13</v>
      </c>
    </row>
    <row r="55" spans="1:10" ht="30" customHeight="1" x14ac:dyDescent="0.2">
      <c r="A55" s="37"/>
      <c r="B55" s="38"/>
      <c r="C55" s="39"/>
      <c r="D55" s="40"/>
      <c r="E55" s="107"/>
      <c r="F55" s="28" t="s">
        <v>113</v>
      </c>
      <c r="G55" s="44">
        <v>1320</v>
      </c>
      <c r="H55" s="44">
        <v>1320</v>
      </c>
      <c r="I55" s="68">
        <f t="shared" si="1"/>
        <v>0</v>
      </c>
      <c r="J55" s="85" t="s">
        <v>143</v>
      </c>
    </row>
    <row r="56" spans="1:10" ht="30" customHeight="1" x14ac:dyDescent="0.2">
      <c r="A56" s="37"/>
      <c r="B56" s="38"/>
      <c r="C56" s="39"/>
      <c r="D56" s="40"/>
      <c r="E56" s="107"/>
      <c r="F56" s="28" t="s">
        <v>114</v>
      </c>
      <c r="G56" s="44">
        <v>3520</v>
      </c>
      <c r="H56" s="44">
        <v>3520</v>
      </c>
      <c r="I56" s="68">
        <f t="shared" si="1"/>
        <v>0</v>
      </c>
      <c r="J56" s="85" t="s">
        <v>145</v>
      </c>
    </row>
    <row r="57" spans="1:10" ht="30" customHeight="1" x14ac:dyDescent="0.2">
      <c r="A57" s="41"/>
      <c r="B57" s="30"/>
      <c r="C57" s="30"/>
      <c r="D57" s="42"/>
      <c r="E57" s="104" t="s">
        <v>81</v>
      </c>
      <c r="F57" s="105"/>
      <c r="G57" s="44">
        <f>SUM(G51:G56)</f>
        <v>17270</v>
      </c>
      <c r="H57" s="44">
        <f>SUM(H51:H56)</f>
        <v>15620</v>
      </c>
      <c r="I57" s="68">
        <f t="shared" si="1"/>
        <v>1650</v>
      </c>
      <c r="J57" s="54"/>
    </row>
    <row r="58" spans="1:10" ht="30" customHeight="1" x14ac:dyDescent="0.2">
      <c r="A58" s="37" t="s">
        <v>90</v>
      </c>
      <c r="B58" s="38">
        <v>14</v>
      </c>
      <c r="C58" s="39" t="s">
        <v>91</v>
      </c>
      <c r="D58" s="40" t="s">
        <v>115</v>
      </c>
      <c r="E58" s="27" t="s">
        <v>116</v>
      </c>
      <c r="F58" s="36" t="s">
        <v>117</v>
      </c>
      <c r="G58" s="32">
        <v>770</v>
      </c>
      <c r="H58" s="32">
        <v>770</v>
      </c>
      <c r="I58" s="68">
        <f t="shared" si="1"/>
        <v>0</v>
      </c>
      <c r="J58" s="83">
        <v>14</v>
      </c>
    </row>
    <row r="59" spans="1:10" ht="30" customHeight="1" x14ac:dyDescent="0.2">
      <c r="A59" s="41"/>
      <c r="B59" s="30"/>
      <c r="C59" s="30"/>
      <c r="D59" s="42"/>
      <c r="E59" s="104" t="s">
        <v>81</v>
      </c>
      <c r="F59" s="105"/>
      <c r="G59" s="32">
        <f>SUM(G58:G58)</f>
        <v>770</v>
      </c>
      <c r="H59" s="32">
        <f>SUM(H58:H58)</f>
        <v>770</v>
      </c>
      <c r="I59" s="68">
        <f t="shared" si="1"/>
        <v>0</v>
      </c>
      <c r="J59" s="54"/>
    </row>
    <row r="60" spans="1:10" ht="30" customHeight="1" x14ac:dyDescent="0.2">
      <c r="A60" s="64" t="s">
        <v>9</v>
      </c>
      <c r="B60" s="43">
        <v>15</v>
      </c>
      <c r="C60" s="30" t="s">
        <v>10</v>
      </c>
      <c r="D60" s="42" t="s">
        <v>29</v>
      </c>
      <c r="E60" s="65" t="s">
        <v>30</v>
      </c>
      <c r="F60" s="66">
        <f>G60/G62</f>
        <v>7.7782258064516135E-2</v>
      </c>
      <c r="G60" s="44">
        <f>G8-(G32+G34+G41+G50+G57+G59)</f>
        <v>28935</v>
      </c>
      <c r="H60" s="44">
        <v>11721</v>
      </c>
      <c r="I60" s="75">
        <f t="shared" ref="I60" si="2">H60-G60</f>
        <v>-17214</v>
      </c>
      <c r="J60" s="80"/>
    </row>
    <row r="61" spans="1:10" ht="30" customHeight="1" x14ac:dyDescent="0.2">
      <c r="A61" s="67"/>
      <c r="B61" s="57"/>
      <c r="C61" s="57"/>
      <c r="D61" s="58"/>
      <c r="E61" s="57"/>
      <c r="F61" s="58" t="s">
        <v>16</v>
      </c>
      <c r="G61" s="34">
        <f>SUM(G60:G60)</f>
        <v>28935</v>
      </c>
      <c r="H61" s="34">
        <f>SUM(H60:H60)</f>
        <v>11721</v>
      </c>
      <c r="I61" s="74">
        <f>SUM(I60:I60)</f>
        <v>-17214</v>
      </c>
      <c r="J61" s="54"/>
    </row>
    <row r="62" spans="1:10" ht="30" customHeight="1" x14ac:dyDescent="0.2">
      <c r="A62" s="67"/>
      <c r="B62" s="57"/>
      <c r="C62" s="57"/>
      <c r="D62" s="57"/>
      <c r="E62" s="57"/>
      <c r="F62" s="58" t="s">
        <v>17</v>
      </c>
      <c r="G62" s="34">
        <f>G32+G34+G41+G50+G57+G59+G61</f>
        <v>372000</v>
      </c>
      <c r="H62" s="34">
        <f>H32+H34+H41+H50+H57+H59+H61</f>
        <v>372001</v>
      </c>
      <c r="I62" s="74">
        <f>G62-H62</f>
        <v>-1</v>
      </c>
      <c r="J62" s="54"/>
    </row>
    <row r="63" spans="1:10" ht="19.5" customHeight="1" x14ac:dyDescent="0.2">
      <c r="A63" s="9"/>
      <c r="B63" s="9"/>
      <c r="C63" s="9"/>
      <c r="D63" s="9"/>
      <c r="E63" s="9"/>
      <c r="F63" s="9"/>
      <c r="G63" s="9"/>
      <c r="H63" s="9"/>
      <c r="I63" s="76"/>
      <c r="J63" s="81"/>
    </row>
    <row r="64" spans="1:10" ht="19.5" customHeight="1" x14ac:dyDescent="0.2">
      <c r="A64" s="9"/>
      <c r="B64" s="9"/>
      <c r="C64" s="9"/>
      <c r="D64" s="9"/>
      <c r="E64" s="9"/>
      <c r="F64" s="9"/>
      <c r="G64" s="9"/>
      <c r="H64" s="9"/>
      <c r="I64" s="76"/>
      <c r="J64" s="81"/>
    </row>
    <row r="65" spans="1:10" ht="19.5" customHeight="1" x14ac:dyDescent="0.2">
      <c r="A65" s="9"/>
      <c r="B65" s="9"/>
      <c r="C65" s="9"/>
      <c r="D65" s="9"/>
      <c r="E65" s="9"/>
      <c r="F65" s="9"/>
      <c r="G65" s="9"/>
      <c r="H65" s="9"/>
      <c r="I65" s="76"/>
      <c r="J65" s="81"/>
    </row>
    <row r="66" spans="1:10" ht="19.5" customHeight="1" x14ac:dyDescent="0.2">
      <c r="A66" s="9"/>
      <c r="B66" s="9"/>
      <c r="C66" s="9"/>
      <c r="D66" s="9"/>
      <c r="E66" s="9"/>
      <c r="F66" s="9"/>
      <c r="G66" s="9"/>
      <c r="H66" s="9"/>
      <c r="I66" s="76"/>
      <c r="J66" s="81"/>
    </row>
    <row r="67" spans="1:10" ht="19.5" customHeight="1" x14ac:dyDescent="0.2">
      <c r="A67" s="9"/>
      <c r="B67" s="9"/>
      <c r="C67" s="9"/>
      <c r="D67" s="9"/>
      <c r="E67" s="9"/>
      <c r="F67" s="9"/>
      <c r="G67" s="9"/>
      <c r="H67" s="9"/>
      <c r="I67" s="76"/>
      <c r="J67" s="81"/>
    </row>
    <row r="68" spans="1:10" ht="19.5" customHeight="1" x14ac:dyDescent="0.2">
      <c r="A68" s="9"/>
      <c r="B68" s="9"/>
      <c r="C68" s="9"/>
      <c r="D68" s="9"/>
      <c r="E68" s="9"/>
      <c r="F68" s="9"/>
      <c r="G68" s="9"/>
      <c r="H68" s="9"/>
      <c r="I68" s="76"/>
      <c r="J68" s="81"/>
    </row>
    <row r="69" spans="1:10" ht="19.5" customHeight="1" x14ac:dyDescent="0.2">
      <c r="A69" s="9"/>
      <c r="B69" s="9"/>
      <c r="C69" s="9"/>
      <c r="D69" s="9"/>
      <c r="E69" s="9"/>
      <c r="F69" s="9"/>
      <c r="G69" s="9"/>
      <c r="H69" s="9"/>
      <c r="I69" s="76"/>
      <c r="J69" s="81"/>
    </row>
  </sheetData>
  <mergeCells count="28">
    <mergeCell ref="E42:E49"/>
    <mergeCell ref="E50:F50"/>
    <mergeCell ref="E51:E56"/>
    <mergeCell ref="E57:F57"/>
    <mergeCell ref="E59:F59"/>
    <mergeCell ref="E14:E30"/>
    <mergeCell ref="E34:F34"/>
    <mergeCell ref="E35:E38"/>
    <mergeCell ref="E39:E40"/>
    <mergeCell ref="E41:F41"/>
    <mergeCell ref="A11:D11"/>
    <mergeCell ref="E11:F11"/>
    <mergeCell ref="I11:J11"/>
    <mergeCell ref="A12:D12"/>
    <mergeCell ref="E6:F6"/>
    <mergeCell ref="E7:F7"/>
    <mergeCell ref="A8:F8"/>
    <mergeCell ref="I10:J10"/>
    <mergeCell ref="A5:D5"/>
    <mergeCell ref="E5:F5"/>
    <mergeCell ref="I1:J1"/>
    <mergeCell ref="A4:D4"/>
    <mergeCell ref="E4:F4"/>
    <mergeCell ref="I4:J4"/>
    <mergeCell ref="C2:D2"/>
    <mergeCell ref="C3:D3"/>
    <mergeCell ref="E2:F2"/>
    <mergeCell ref="E3:I3"/>
  </mergeCells>
  <phoneticPr fontId="2"/>
  <dataValidations disablePrompts="1" count="1">
    <dataValidation type="list" allowBlank="1" showInputMessage="1" showErrorMessage="1" sqref="E2:F2" xr:uid="{63DAD4B6-3D8E-443F-9DF0-8989329E57AA}">
      <formula1>"理念共感拡大委員会,地域活性委員会,事務局,70周年記念委員会"</formula1>
    </dataValidation>
  </dataValidations>
  <hyperlinks>
    <hyperlink ref="J13" r:id="rId1" display="..\1)yokkaichishi_bunkakaikan.pdf" xr:uid="{59818A14-C269-40ED-8A21-6350F5B996EE}"/>
    <hyperlink ref="J14" r:id="rId2" xr:uid="{C637BDA9-0BA0-42C2-8B55-D89F6DF2C206}"/>
    <hyperlink ref="J29" r:id="rId3" display="..\hanayanomiri.pdf" xr:uid="{F11F0F60-56F7-42D1-9A2F-55D7C732D65C}"/>
    <hyperlink ref="J31" r:id="rId4" display="..\dasukin(seikyuusyo).pdf" xr:uid="{E1204BBD-FDB4-427E-B89C-E39D0D6A185C}"/>
    <hyperlink ref="J33" r:id="rId5" display="..\horimotoko(seikyuusyo).pdf" xr:uid="{7530EC24-5FDA-4409-834C-83B575B16016}"/>
    <hyperlink ref="J35" r:id="rId6" display="6-1" xr:uid="{4013FDF4-58A0-47F8-A6ED-65532AB7B26B}"/>
    <hyperlink ref="J37" r:id="rId7" display="6-3" xr:uid="{3625ED38-14C9-4834-9CA6-F42AB6E5CD65}"/>
    <hyperlink ref="J38" r:id="rId8" display="6-4" xr:uid="{9EC01827-145C-41C7-B59B-69F6BA87A206}"/>
    <hyperlink ref="J48" r:id="rId9" display="..\0515seikyuhukoku.pdf" xr:uid="{B77AFAE1-249E-4536-9A05-8159AC23880C}"/>
    <hyperlink ref="J54" r:id="rId10" display="..\konnbunn(mokuroku).pdf" xr:uid="{D4A615B2-D879-4169-8879-5FC66A57DE25}"/>
    <hyperlink ref="J49" r:id="rId11" display="8-1" xr:uid="{B6FC4E06-201D-40D9-85FA-89B0F69294AA}"/>
    <hyperlink ref="J55" r:id="rId12" display="8-6" xr:uid="{C9A57935-F019-40D9-942B-2BF4D7EA4359}"/>
    <hyperlink ref="J56" r:id="rId13" display="8-7" xr:uid="{0B2796C0-4BB8-43FD-A273-4833DEA25D35}"/>
    <hyperlink ref="J51" r:id="rId14" display="8-2" xr:uid="{68D39A1B-4793-4D7B-862C-D14F3AEAEA96}"/>
    <hyperlink ref="J52:J53" r:id="rId15" display="8-2" xr:uid="{2D8669AC-7EF7-4097-B30C-EA7BB24BDA83}"/>
    <hyperlink ref="J58" r:id="rId16" display="..\kitaiseuenoshinyoukinko.pdf" xr:uid="{4FF36767-0699-4727-8C89-DCD81AAA7765}"/>
    <hyperlink ref="J15:J28" r:id="rId17" display="2-1" xr:uid="{649808B2-75A0-4A4F-86C6-825C45D789A6}"/>
    <hyperlink ref="J36" r:id="rId18" display="..\nihonyuubin(7810).pdf" xr:uid="{830F3500-A53F-4423-B398-9DDB6812FF8E}"/>
  </hyperlinks>
  <printOptions horizontalCentered="1"/>
  <pageMargins left="0.78740157480314965" right="0" top="0.98425196850393704" bottom="0.62992125984251968" header="0.51181102362204722" footer="0.51181102362204722"/>
  <pageSetup paperSize="9" scale="36" orientation="portrait" r:id="rId19"/>
  <drawing r:id="rId2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収支予算書-修正・補正(様式21)</vt:lpstr>
      <vt:lpstr>収益・費用明細書-修正・補正(様式22)</vt:lpstr>
      <vt:lpstr>'収益・費用明細書-修正・補正(様式22)'!Print_Area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hayakawa06</cp:lastModifiedBy>
  <cp:lastPrinted>2025-07-10T05:41:16Z</cp:lastPrinted>
  <dcterms:created xsi:type="dcterms:W3CDTF">2016-10-10T11:01:19Z</dcterms:created>
  <dcterms:modified xsi:type="dcterms:W3CDTF">2025-07-10T12:26:05Z</dcterms:modified>
</cp:coreProperties>
</file>