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5.8月度例会\補正予算\shu12rs01\yosan\"/>
    </mc:Choice>
  </mc:AlternateContent>
  <xr:revisionPtr revIDLastSave="0" documentId="13_ncr:1_{BC600F94-B127-42E1-895A-4C385ED9FBF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収支予算書-修正・補正(様式21)" sheetId="2" r:id="rId1"/>
    <sheet name="収益・費用明細書-修正・補正(様式22)" sheetId="1" r:id="rId2"/>
  </sheets>
  <definedNames>
    <definedName name="_xlnm.Print_Area" localSheetId="1">'収益・費用明細書-修正・補正(様式22)'!$A$1:$J$57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D16" i="2"/>
  <c r="C16" i="2"/>
  <c r="D23" i="2" l="1"/>
  <c r="C23" i="2"/>
  <c r="D20" i="2"/>
  <c r="C20" i="2"/>
  <c r="E20" i="2" s="1"/>
  <c r="D19" i="2"/>
  <c r="C19" i="2"/>
  <c r="G41" i="1"/>
  <c r="H41" i="1"/>
  <c r="H54" i="1"/>
  <c r="D32" i="2" s="1"/>
  <c r="G54" i="1"/>
  <c r="I53" i="1"/>
  <c r="H51" i="1"/>
  <c r="I47" i="1"/>
  <c r="I46" i="1"/>
  <c r="I44" i="1"/>
  <c r="I43" i="1"/>
  <c r="I42" i="1"/>
  <c r="H45" i="1"/>
  <c r="I45" i="1"/>
  <c r="G51" i="1"/>
  <c r="G45" i="1"/>
  <c r="I35" i="1"/>
  <c r="I36" i="1"/>
  <c r="I37" i="1"/>
  <c r="I38" i="1"/>
  <c r="I39" i="1"/>
  <c r="I40" i="1"/>
  <c r="I34" i="1"/>
  <c r="I14" i="1"/>
  <c r="I15" i="1"/>
  <c r="I16" i="1"/>
  <c r="C15" i="2"/>
  <c r="D15" i="2"/>
  <c r="D17" i="2" s="1"/>
  <c r="G8" i="1"/>
  <c r="G55" i="1" s="1"/>
  <c r="I52" i="1"/>
  <c r="I13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48" i="1"/>
  <c r="I50" i="1"/>
  <c r="I54" i="1"/>
  <c r="E16" i="2"/>
  <c r="E9" i="2"/>
  <c r="E10" i="2"/>
  <c r="E11" i="2"/>
  <c r="E12" i="2"/>
  <c r="E13" i="2"/>
  <c r="E14" i="2"/>
  <c r="E21" i="2"/>
  <c r="E24" i="2"/>
  <c r="E26" i="2"/>
  <c r="E27" i="2"/>
  <c r="E28" i="2"/>
  <c r="E30" i="2"/>
  <c r="E31" i="2"/>
  <c r="C17" i="2"/>
  <c r="I7" i="1"/>
  <c r="I6" i="1"/>
  <c r="H55" i="1"/>
  <c r="H56" i="1" s="1"/>
  <c r="I55" i="1" l="1"/>
  <c r="D33" i="2"/>
  <c r="H57" i="1"/>
  <c r="I41" i="1"/>
  <c r="I51" i="1"/>
  <c r="I8" i="1"/>
  <c r="E22" i="2"/>
  <c r="C32" i="2"/>
  <c r="E32" i="2" s="1"/>
  <c r="E29" i="2"/>
  <c r="I49" i="1"/>
  <c r="E25" i="2"/>
  <c r="E19" i="2"/>
  <c r="E15" i="2"/>
  <c r="E17" i="2" s="1"/>
  <c r="G56" i="1" l="1"/>
  <c r="G57" i="1" s="1"/>
  <c r="C33" i="2"/>
  <c r="E33" i="2" s="1"/>
  <c r="D34" i="2"/>
  <c r="D35" i="2" s="1"/>
  <c r="E23" i="2"/>
  <c r="I57" i="1" l="1"/>
  <c r="I56" i="1"/>
  <c r="E34" i="2"/>
  <c r="E35" i="2" s="1"/>
  <c r="F55" i="1"/>
  <c r="C34" i="2"/>
  <c r="C35" i="2" s="1"/>
</calcChain>
</file>

<file path=xl/sharedStrings.xml><?xml version="1.0" encoding="utf-8"?>
<sst xmlns="http://schemas.openxmlformats.org/spreadsheetml/2006/main" count="176" uniqueCount="154">
  <si>
    <t>事業名称：</t>
    <rPh sb="0" eb="2">
      <t>ジギョウ</t>
    </rPh>
    <rPh sb="2" eb="4">
      <t>メイショウ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</si>
  <si>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</si>
  <si>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</si>
  <si>
    <t>科　　　　　目</t>
    <rPh sb="0" eb="7">
      <t>カモク</t>
    </rPh>
    <phoneticPr fontId="3"/>
  </si>
  <si>
    <t>摘　　　　　　　　　要</t>
  </si>
  <si>
    <t>修正・補正予算額</t>
    <rPh sb="3" eb="5">
      <t>ホセイ</t>
    </rPh>
    <phoneticPr fontId="3"/>
  </si>
  <si>
    <t>承認済予算額</t>
    <rPh sb="0" eb="2">
      <t>ショウニン</t>
    </rPh>
    <rPh sb="2" eb="3">
      <t>ズ</t>
    </rPh>
    <phoneticPr fontId="3"/>
  </si>
  <si>
    <t>差　　　　異</t>
  </si>
  <si>
    <t>Ｎｏ</t>
  </si>
  <si>
    <t>(</t>
  </si>
  <si>
    <t>)</t>
  </si>
  <si>
    <t>　　　　　　　　　　　　　　　　　　　　　　合　　　　　　　計</t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</si>
  <si>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</si>
  <si>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</si>
  <si>
    <t>摘　　　　要</t>
  </si>
  <si>
    <t>差　　　異</t>
  </si>
  <si>
    <t>　小　　　　計</t>
  </si>
  <si>
    <t>　合　　　　計</t>
  </si>
  <si>
    <t>[様式22]</t>
    <phoneticPr fontId="3"/>
  </si>
  <si>
    <t>担当委員会：</t>
    <rPh sb="0" eb="5">
      <t>タントウイインカイ</t>
    </rPh>
    <phoneticPr fontId="3"/>
  </si>
  <si>
    <t>70周年記念委員会</t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</si>
  <si>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</si>
  <si>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</si>
  <si>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</si>
  <si>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</si>
  <si>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</si>
  <si>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会場設営費</t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</si>
  <si>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</si>
  <si>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</si>
  <si>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予備費</t>
    <rPh sb="0" eb="3">
      <t>ヨビヒ</t>
    </rPh>
    <phoneticPr fontId="2"/>
  </si>
  <si>
    <t>予備費</t>
    <rPh sb="0" eb="3">
      <t>ヨビヒ</t>
    </rPh>
    <phoneticPr fontId="3"/>
  </si>
  <si>
    <t>[様式21]</t>
    <phoneticPr fontId="3"/>
  </si>
  <si>
    <t>（単位　：　円）</t>
  </si>
  <si>
    <t>項　　　　目</t>
  </si>
  <si>
    <t>差　　　異</t>
    <rPh sb="0" eb="5">
      <t>サイ</t>
    </rPh>
    <phoneticPr fontId="3"/>
  </si>
  <si>
    <t>摘　　　要</t>
  </si>
  <si>
    <t>（収　益　の　部）</t>
    <rPh sb="3" eb="4">
      <t>エキ</t>
    </rPh>
    <phoneticPr fontId="3"/>
  </si>
  <si>
    <t>登 録 料 収 益</t>
    <rPh sb="8" eb="9">
      <t>エキ</t>
    </rPh>
    <phoneticPr fontId="3"/>
  </si>
  <si>
    <t>寄 付 金 収 益</t>
    <rPh sb="8" eb="9">
      <t>エキ</t>
    </rPh>
    <phoneticPr fontId="3"/>
  </si>
  <si>
    <t>補 助 金</t>
    <phoneticPr fontId="3"/>
  </si>
  <si>
    <t>助 成 金</t>
    <phoneticPr fontId="3"/>
  </si>
  <si>
    <t>広 告 料 収 益</t>
    <rPh sb="8" eb="9">
      <t>エキ</t>
    </rPh>
    <phoneticPr fontId="3"/>
  </si>
  <si>
    <t>販　売　収　益</t>
    <rPh sb="6" eb="7">
      <t>エキ</t>
    </rPh>
    <phoneticPr fontId="3"/>
  </si>
  <si>
    <t>事　業　繰　入　金</t>
    <rPh sb="4" eb="5">
      <t>クリ</t>
    </rPh>
    <rPh sb="6" eb="7">
      <t>ニュウ</t>
    </rPh>
    <rPh sb="8" eb="9">
      <t>キン</t>
    </rPh>
    <phoneticPr fontId="3"/>
  </si>
  <si>
    <t>雑　　収　　益</t>
    <rPh sb="6" eb="7">
      <t>エキ</t>
    </rPh>
    <phoneticPr fontId="3"/>
  </si>
  <si>
    <t>収益計</t>
    <rPh sb="1" eb="2">
      <t>エキ</t>
    </rPh>
    <phoneticPr fontId="3"/>
  </si>
  <si>
    <t>（費用の部）</t>
    <rPh sb="1" eb="3">
      <t>ヒヨウ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</si>
  <si>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</si>
  <si>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本部団関係費</t>
  </si>
  <si>
    <t>講師関係費</t>
  </si>
  <si>
    <t>広報費</t>
  </si>
  <si>
    <t>資料作成費</t>
  </si>
  <si>
    <t>報告書作成費</t>
  </si>
  <si>
    <t>懇親会費</t>
    <rPh sb="0" eb="4">
      <t>コンシンカイヒ</t>
    </rPh>
    <phoneticPr fontId="2"/>
  </si>
  <si>
    <t>渉外費</t>
  </si>
  <si>
    <t>旅費交通費</t>
  </si>
  <si>
    <t>参加記念品費</t>
    <rPh sb="5" eb="6">
      <t>ヒ</t>
    </rPh>
    <phoneticPr fontId="3"/>
  </si>
  <si>
    <t>保険料</t>
  </si>
  <si>
    <t>通信費</t>
  </si>
  <si>
    <t>雑費</t>
  </si>
  <si>
    <t>予備費</t>
  </si>
  <si>
    <t>費用計</t>
    <rPh sb="0" eb="2">
      <t>ヒヨウ</t>
    </rPh>
    <phoneticPr fontId="3"/>
  </si>
  <si>
    <t>収支差額</t>
  </si>
  <si>
    <t>担当委員会：70周年記念委員会</t>
    <rPh sb="0" eb="5">
      <t>タントウイインカイ</t>
    </rPh>
    <rPh sb="8" eb="15">
      <t>シュウネンキネンイインカイ</t>
    </rPh>
    <phoneticPr fontId="3"/>
  </si>
  <si>
    <t>委員会事業費より</t>
    <rPh sb="0" eb="3">
      <t>イインカイ</t>
    </rPh>
    <rPh sb="3" eb="6">
      <t>ジギョウヒ</t>
    </rPh>
    <phoneticPr fontId="2"/>
  </si>
  <si>
    <t>修　正　・　補　正　収　支　予　算　書</t>
    <rPh sb="0" eb="1">
      <t>オサム</t>
    </rPh>
    <rPh sb="2" eb="3">
      <t>セイ</t>
    </rPh>
    <rPh sb="6" eb="9">
      <t>ホセイ</t>
    </rPh>
    <rPh sb="10" eb="11">
      <t>オサム</t>
    </rPh>
    <phoneticPr fontId="3"/>
  </si>
  <si>
    <t>（修正・補正予算用）</t>
    <rPh sb="1" eb="3">
      <t>シュウセイ</t>
    </rPh>
    <rPh sb="4" eb="6">
      <t>ホセイ</t>
    </rPh>
    <rPh sb="6" eb="8">
      <t>ヨサン</t>
    </rPh>
    <rPh sb="8" eb="9">
      <t>ヨウ</t>
    </rPh>
    <phoneticPr fontId="3"/>
  </si>
  <si>
    <t>設営費</t>
    <rPh sb="0" eb="2">
      <t>セツエイ</t>
    </rPh>
    <rPh sb="2" eb="3">
      <t>ヒ</t>
    </rPh>
    <phoneticPr fontId="2"/>
  </si>
  <si>
    <t>　小　　　　計</t>
    <rPh sb="1" eb="7">
      <t>ショウケイ</t>
    </rPh>
    <phoneticPr fontId="3"/>
  </si>
  <si>
    <t>（</t>
    <phoneticPr fontId="2"/>
  </si>
  <si>
    <t>）</t>
    <phoneticPr fontId="2"/>
  </si>
  <si>
    <t>広報費</t>
    <rPh sb="0" eb="2">
      <t>コウホウ</t>
    </rPh>
    <rPh sb="2" eb="3">
      <t>ヒ</t>
    </rPh>
    <phoneticPr fontId="2"/>
  </si>
  <si>
    <t>作成費</t>
    <rPh sb="0" eb="2">
      <t>サクセイ</t>
    </rPh>
    <rPh sb="2" eb="3">
      <t>ヒ</t>
    </rPh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</si>
  <si>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</si>
  <si>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</si>
  <si>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事業名称：8月度例会収支補正予算（案）</t>
    <rPh sb="0" eb="2">
      <t>ジギョウ</t>
    </rPh>
    <rPh sb="2" eb="4">
      <t>メイショウ</t>
    </rPh>
    <rPh sb="6" eb="7">
      <t>ガツ</t>
    </rPh>
    <rPh sb="7" eb="8">
      <t>ド</t>
    </rPh>
    <rPh sb="8" eb="10">
      <t>レイカイ</t>
    </rPh>
    <rPh sb="10" eb="12">
      <t>シュウシ</t>
    </rPh>
    <rPh sb="12" eb="14">
      <t>ホセイ</t>
    </rPh>
    <rPh sb="14" eb="16">
      <t>ヨサン</t>
    </rPh>
    <rPh sb="17" eb="18">
      <t>アン</t>
    </rPh>
    <phoneticPr fontId="3"/>
  </si>
  <si>
    <t>70周年準備金　1,250,000　円より</t>
    <phoneticPr fontId="2"/>
  </si>
  <si>
    <t>四日市市地場産業振興センター
6Fホール</t>
    <rPh sb="0" eb="3">
      <t>ヨッカイチ</t>
    </rPh>
    <rPh sb="3" eb="4">
      <t>シ</t>
    </rPh>
    <rPh sb="4" eb="8">
      <t>ジバサンギョウ</t>
    </rPh>
    <rPh sb="8" eb="10">
      <t>シンコウ</t>
    </rPh>
    <phoneticPr fontId="2"/>
  </si>
  <si>
    <t>四日市市地場産業振興センター
6F展示室</t>
    <rPh sb="0" eb="3">
      <t>ヨッカイチ</t>
    </rPh>
    <rPh sb="3" eb="4">
      <t>シ</t>
    </rPh>
    <rPh sb="4" eb="8">
      <t>ジバサンギョウ</t>
    </rPh>
    <rPh sb="8" eb="10">
      <t>シンコウ</t>
    </rPh>
    <rPh sb="17" eb="20">
      <t>テンジシツ</t>
    </rPh>
    <phoneticPr fontId="2"/>
  </si>
  <si>
    <t>そらんぽ四日市
1F講座室</t>
    <rPh sb="4" eb="7">
      <t>ヨッカイチ</t>
    </rPh>
    <rPh sb="10" eb="13">
      <t>コウザシツ</t>
    </rPh>
    <phoneticPr fontId="2"/>
  </si>
  <si>
    <t>市民公園（12円×133㎡）
キッチンカー10台＋テント2張</t>
    <rPh sb="0" eb="4">
      <t>シミンコウエン</t>
    </rPh>
    <rPh sb="7" eb="8">
      <t>エン</t>
    </rPh>
    <rPh sb="23" eb="24">
      <t>ダイ</t>
    </rPh>
    <rPh sb="29" eb="30">
      <t>ハリ</t>
    </rPh>
    <phoneticPr fontId="2"/>
  </si>
  <si>
    <t>長机
(30円×3回×2本)</t>
    <rPh sb="0" eb="2">
      <t>ナガヅクエ</t>
    </rPh>
    <rPh sb="6" eb="7">
      <t>エン</t>
    </rPh>
    <rPh sb="9" eb="10">
      <t>カイ</t>
    </rPh>
    <rPh sb="12" eb="13">
      <t>ホン</t>
    </rPh>
    <phoneticPr fontId="2"/>
  </si>
  <si>
    <t>ﾌﾟﾛｼﾞｪｸﾀｰ（ｽｸﾘｰﾝ・延長ｺｰﾄﾞ付）
(360円×1回)</t>
    <rPh sb="16" eb="18">
      <t>エンチョウ</t>
    </rPh>
    <rPh sb="22" eb="23">
      <t>ツ</t>
    </rPh>
    <rPh sb="32" eb="33">
      <t>カイ</t>
    </rPh>
    <phoneticPr fontId="2"/>
  </si>
  <si>
    <t>冷房使用料（6Fホール）</t>
    <rPh sb="0" eb="2">
      <t>レイボウ</t>
    </rPh>
    <rPh sb="2" eb="5">
      <t>シヨウリョウ</t>
    </rPh>
    <phoneticPr fontId="2"/>
  </si>
  <si>
    <t>冷房使用料（6F展示室）</t>
    <rPh sb="0" eb="2">
      <t>レイボウ</t>
    </rPh>
    <rPh sb="2" eb="5">
      <t>シヨウリョウ</t>
    </rPh>
    <rPh sb="8" eb="11">
      <t>テンジシツ</t>
    </rPh>
    <phoneticPr fontId="2"/>
  </si>
  <si>
    <t>展示パネルW1800mm×L1200mm
（30円×3回×30枚）</t>
    <rPh sb="0" eb="2">
      <t>テンジ</t>
    </rPh>
    <rPh sb="24" eb="25">
      <t>エン</t>
    </rPh>
    <rPh sb="27" eb="28">
      <t>カイ</t>
    </rPh>
    <rPh sb="31" eb="32">
      <t>マイ</t>
    </rPh>
    <phoneticPr fontId="2"/>
  </si>
  <si>
    <t>レンタル費</t>
    <rPh sb="4" eb="5">
      <t>ヒ</t>
    </rPh>
    <phoneticPr fontId="2"/>
  </si>
  <si>
    <t>テント2×3K</t>
    <phoneticPr fontId="2"/>
  </si>
  <si>
    <t>ウェイト2段積み</t>
    <rPh sb="5" eb="6">
      <t>ダン</t>
    </rPh>
    <rPh sb="6" eb="7">
      <t>ツミ</t>
    </rPh>
    <phoneticPr fontId="2"/>
  </si>
  <si>
    <t>会議用テーブルS</t>
    <rPh sb="0" eb="3">
      <t>カイギヨウ</t>
    </rPh>
    <phoneticPr fontId="2"/>
  </si>
  <si>
    <t>パイプイス</t>
    <phoneticPr fontId="2"/>
  </si>
  <si>
    <t>側幕7K白</t>
    <rPh sb="0" eb="1">
      <t>ソク</t>
    </rPh>
    <rPh sb="1" eb="2">
      <t>マク</t>
    </rPh>
    <rPh sb="4" eb="5">
      <t>シロ</t>
    </rPh>
    <phoneticPr fontId="2"/>
  </si>
  <si>
    <t>側幕5K白</t>
    <rPh sb="0" eb="1">
      <t>ソク</t>
    </rPh>
    <rPh sb="1" eb="2">
      <t>マク</t>
    </rPh>
    <rPh sb="4" eb="5">
      <t>シロ</t>
    </rPh>
    <phoneticPr fontId="2"/>
  </si>
  <si>
    <t>立て看板900×1,800(片面)</t>
    <rPh sb="0" eb="1">
      <t>タ</t>
    </rPh>
    <rPh sb="2" eb="4">
      <t>カンバン</t>
    </rPh>
    <rPh sb="14" eb="16">
      <t>カタメン</t>
    </rPh>
    <phoneticPr fontId="2"/>
  </si>
  <si>
    <t>スタンド</t>
    <phoneticPr fontId="2"/>
  </si>
  <si>
    <t>ミキサー6ｃｈ</t>
  </si>
  <si>
    <t>ダイバシティワイヤレスチューナー2ch</t>
    <phoneticPr fontId="2"/>
  </si>
  <si>
    <t>パワーアンプ１５０W+１５０W</t>
    <phoneticPr fontId="2"/>
  </si>
  <si>
    <t>スピーカーBOSE８０２</t>
    <phoneticPr fontId="2"/>
  </si>
  <si>
    <t>スピーカースタンド</t>
  </si>
  <si>
    <t>運送費</t>
    <rPh sb="0" eb="3">
      <t>ウンソウヒ</t>
    </rPh>
    <phoneticPr fontId="2"/>
  </si>
  <si>
    <t>車両費</t>
    <rPh sb="0" eb="2">
      <t>シャリョウ</t>
    </rPh>
    <rPh sb="2" eb="3">
      <t>ヒ</t>
    </rPh>
    <phoneticPr fontId="2"/>
  </si>
  <si>
    <t>配達回収料</t>
    <rPh sb="0" eb="2">
      <t>ハイタツ</t>
    </rPh>
    <rPh sb="2" eb="4">
      <t>カイシュウ</t>
    </rPh>
    <rPh sb="4" eb="5">
      <t>リョウ</t>
    </rPh>
    <phoneticPr fontId="2"/>
  </si>
  <si>
    <t>車両費</t>
    <rPh sb="0" eb="3">
      <t>シャリョウヒ</t>
    </rPh>
    <phoneticPr fontId="2"/>
  </si>
  <si>
    <t>人件費</t>
    <rPh sb="0" eb="3">
      <t>ジンケンヒ</t>
    </rPh>
    <phoneticPr fontId="2"/>
  </si>
  <si>
    <t>設営撤去費</t>
    <rPh sb="0" eb="2">
      <t>セツエイ</t>
    </rPh>
    <rPh sb="2" eb="4">
      <t>テッキョ</t>
    </rPh>
    <rPh sb="4" eb="5">
      <t>ヒ</t>
    </rPh>
    <phoneticPr fontId="2"/>
  </si>
  <si>
    <t>展示品搬入設営費</t>
    <rPh sb="0" eb="3">
      <t>テンジヒン</t>
    </rPh>
    <rPh sb="3" eb="5">
      <t>ハンニュウ</t>
    </rPh>
    <rPh sb="5" eb="8">
      <t>セツエイヒ</t>
    </rPh>
    <phoneticPr fontId="2"/>
  </si>
  <si>
    <t>展示品撤去搬出費</t>
    <rPh sb="0" eb="3">
      <t>テンジヒン</t>
    </rPh>
    <rPh sb="3" eb="5">
      <t>テッキョ</t>
    </rPh>
    <rPh sb="5" eb="8">
      <t>ハンシュツヒ</t>
    </rPh>
    <phoneticPr fontId="2"/>
  </si>
  <si>
    <t>企画演出費</t>
    <rPh sb="0" eb="2">
      <t>キカク</t>
    </rPh>
    <rPh sb="2" eb="5">
      <t>エンシュツヒ</t>
    </rPh>
    <phoneticPr fontId="2"/>
  </si>
  <si>
    <t>演出費</t>
    <rPh sb="0" eb="3">
      <t>エンシュツヒ</t>
    </rPh>
    <phoneticPr fontId="2"/>
  </si>
  <si>
    <t>ボルダリング壁3600*4500</t>
    <rPh sb="6" eb="7">
      <t>カベ</t>
    </rPh>
    <phoneticPr fontId="2"/>
  </si>
  <si>
    <t>ボルダリング壁2700*2250</t>
    <rPh sb="6" eb="7">
      <t>カベ</t>
    </rPh>
    <phoneticPr fontId="2"/>
  </si>
  <si>
    <t>デザイン展示料</t>
    <rPh sb="4" eb="6">
      <t>テンジ</t>
    </rPh>
    <rPh sb="6" eb="7">
      <t>リョウ</t>
    </rPh>
    <phoneticPr fontId="2"/>
  </si>
  <si>
    <t>電子チラシデザイン代</t>
    <rPh sb="0" eb="2">
      <t>デンシ</t>
    </rPh>
    <rPh sb="9" eb="10">
      <t>ダイ</t>
    </rPh>
    <phoneticPr fontId="2"/>
  </si>
  <si>
    <t>チラシ印刷代（＠2.93円×2,500枚）</t>
    <rPh sb="3" eb="5">
      <t>インサツ</t>
    </rPh>
    <rPh sb="5" eb="6">
      <t>ダイ</t>
    </rPh>
    <rPh sb="12" eb="13">
      <t>エン</t>
    </rPh>
    <rPh sb="19" eb="20">
      <t>マイ</t>
    </rPh>
    <phoneticPr fontId="2"/>
  </si>
  <si>
    <t>PR費</t>
    <rPh sb="2" eb="3">
      <t>ヒ</t>
    </rPh>
    <phoneticPr fontId="2"/>
  </si>
  <si>
    <t>東海ラジオ番組内　例会告知</t>
    <rPh sb="0" eb="2">
      <t>トウカイ</t>
    </rPh>
    <rPh sb="5" eb="7">
      <t>バングミ</t>
    </rPh>
    <rPh sb="7" eb="8">
      <t>ナイ</t>
    </rPh>
    <rPh sb="9" eb="11">
      <t>レイカイ</t>
    </rPh>
    <rPh sb="11" eb="13">
      <t>コクチ</t>
    </rPh>
    <phoneticPr fontId="2"/>
  </si>
  <si>
    <t>FM三重番組内　例会告知</t>
    <rPh sb="2" eb="4">
      <t>ミエ</t>
    </rPh>
    <rPh sb="4" eb="6">
      <t>バングミ</t>
    </rPh>
    <rPh sb="6" eb="7">
      <t>ナイ</t>
    </rPh>
    <rPh sb="8" eb="10">
      <t>レイカイ</t>
    </rPh>
    <rPh sb="10" eb="12">
      <t>コクチ</t>
    </rPh>
    <phoneticPr fontId="2"/>
  </si>
  <si>
    <t>広報よっかいち　例会告知</t>
    <rPh sb="0" eb="2">
      <t>コウホウ</t>
    </rPh>
    <rPh sb="8" eb="10">
      <t>レイカイ</t>
    </rPh>
    <rPh sb="10" eb="12">
      <t>コクチ</t>
    </rPh>
    <phoneticPr fontId="2"/>
  </si>
  <si>
    <t>ダスキンレントオール四日市　　　　　　　　　　　　　ステーション</t>
    <rPh sb="10" eb="13">
      <t>ヨッカイチ</t>
    </rPh>
    <phoneticPr fontId="2"/>
  </si>
  <si>
    <t>三重県山岳・ｽﾎﾟｰﾂｸﾗｲﾐﾝｸﾞ連盟</t>
    <rPh sb="0" eb="3">
      <t>ミエケン</t>
    </rPh>
    <rPh sb="3" eb="5">
      <t>サンガク</t>
    </rPh>
    <rPh sb="18" eb="20">
      <t>レンメイ</t>
    </rPh>
    <phoneticPr fontId="2"/>
  </si>
  <si>
    <t>8月度例会収支補正予算（案）</t>
    <rPh sb="1" eb="2">
      <t>ガツ</t>
    </rPh>
    <rPh sb="2" eb="3">
      <t>ド</t>
    </rPh>
    <rPh sb="3" eb="5">
      <t>レイカイ</t>
    </rPh>
    <rPh sb="5" eb="7">
      <t>シュウシ</t>
    </rPh>
    <rPh sb="7" eb="9">
      <t>ホセイ</t>
    </rPh>
    <rPh sb="9" eb="11">
      <t>ヨサン</t>
    </rPh>
    <rPh sb="12" eb="13">
      <t>アン</t>
    </rPh>
    <phoneticPr fontId="2"/>
  </si>
  <si>
    <t>1-1</t>
    <phoneticPr fontId="2"/>
  </si>
  <si>
    <t>1-5</t>
    <phoneticPr fontId="2"/>
  </si>
  <si>
    <t>1-2</t>
    <phoneticPr fontId="2"/>
  </si>
  <si>
    <t>1-3</t>
    <phoneticPr fontId="2"/>
  </si>
  <si>
    <t>1-4</t>
    <phoneticPr fontId="2"/>
  </si>
  <si>
    <t>1-6</t>
    <phoneticPr fontId="2"/>
  </si>
  <si>
    <t>7-4</t>
    <phoneticPr fontId="2"/>
  </si>
  <si>
    <t>7-2</t>
    <phoneticPr fontId="2"/>
  </si>
  <si>
    <t>7-3</t>
    <phoneticPr fontId="2"/>
  </si>
  <si>
    <t>4-1</t>
    <phoneticPr fontId="2"/>
  </si>
  <si>
    <t>4-2</t>
    <phoneticPr fontId="2"/>
  </si>
  <si>
    <t>7-1</t>
    <phoneticPr fontId="2"/>
  </si>
  <si>
    <t>5-2</t>
    <phoneticPr fontId="2"/>
  </si>
  <si>
    <t>5-1</t>
    <phoneticPr fontId="2"/>
  </si>
  <si>
    <t>3-1</t>
    <phoneticPr fontId="2"/>
  </si>
  <si>
    <t>3-2</t>
  </si>
  <si>
    <t>3-3</t>
  </si>
  <si>
    <t>3-4</t>
  </si>
  <si>
    <t>3-5</t>
  </si>
  <si>
    <t>3-6</t>
  </si>
  <si>
    <t>3-7</t>
  </si>
  <si>
    <t>3-8</t>
  </si>
  <si>
    <t>3-9</t>
  </si>
  <si>
    <t>3-10</t>
  </si>
  <si>
    <t>3-11</t>
  </si>
  <si>
    <t>3-12</t>
  </si>
  <si>
    <t>3-13</t>
  </si>
  <si>
    <t>3-16</t>
    <phoneticPr fontId="2"/>
  </si>
  <si>
    <t>3-14</t>
    <phoneticPr fontId="2"/>
  </si>
  <si>
    <t>3-15</t>
    <phoneticPr fontId="2"/>
  </si>
  <si>
    <t>2-1</t>
    <phoneticPr fontId="2"/>
  </si>
  <si>
    <t>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</si>
</sst>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u/>
      <sz val="11"/>
      <color theme="10"/>
      <name val="ＭＳ Ｐゴシック"/>
      <family val="2"/>
      <charset val="128"/>
      <scheme val="minor"/>
    </font>
    <font>
      <u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/>
    <xf numFmtId="38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7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2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0" fillId="0" borderId="13" xfId="1" applyFont="1" applyBorder="1" applyAlignment="1">
      <alignment vertical="center"/>
    </xf>
    <xf numFmtId="0" fontId="0" fillId="0" borderId="14" xfId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 shrinkToFit="1"/>
    </xf>
    <xf numFmtId="0" fontId="0" fillId="0" borderId="3" xfId="1" applyFont="1" applyBorder="1" applyAlignment="1">
      <alignment horizontal="distributed" vertical="center"/>
    </xf>
    <xf numFmtId="0" fontId="0" fillId="0" borderId="3" xfId="1" applyFont="1" applyBorder="1" applyAlignment="1">
      <alignment vertical="center"/>
    </xf>
    <xf numFmtId="0" fontId="0" fillId="0" borderId="8" xfId="1" applyFont="1" applyBorder="1" applyAlignment="1">
      <alignment horizontal="center" vertical="center"/>
    </xf>
    <xf numFmtId="0" fontId="0" fillId="0" borderId="7" xfId="1" applyFont="1" applyBorder="1" applyAlignment="1">
      <alignment horizontal="distributed" vertical="center"/>
    </xf>
    <xf numFmtId="176" fontId="0" fillId="0" borderId="7" xfId="3" applyNumberFormat="1" applyFont="1" applyBorder="1" applyAlignment="1">
      <alignment vertical="center"/>
    </xf>
    <xf numFmtId="0" fontId="0" fillId="0" borderId="9" xfId="1" applyFont="1" applyBorder="1" applyAlignment="1">
      <alignment horizontal="center" vertical="center"/>
    </xf>
    <xf numFmtId="0" fontId="0" fillId="0" borderId="10" xfId="1" applyFont="1" applyBorder="1" applyAlignment="1">
      <alignment horizontal="distributed" vertical="center"/>
    </xf>
    <xf numFmtId="176" fontId="0" fillId="0" borderId="10" xfId="3" applyNumberFormat="1" applyFont="1" applyBorder="1" applyAlignment="1">
      <alignment vertical="center"/>
    </xf>
    <xf numFmtId="176" fontId="0" fillId="0" borderId="3" xfId="3" applyNumberFormat="1" applyFont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0" fillId="0" borderId="0" xfId="1" applyFont="1" applyAlignment="1">
      <alignment horizontal="justify" vertical="center"/>
    </xf>
    <xf numFmtId="0" fontId="7" fillId="0" borderId="7" xfId="1" applyFont="1" applyBorder="1" applyAlignment="1">
      <alignment vertical="center" wrapText="1"/>
    </xf>
    <xf numFmtId="0" fontId="8" fillId="0" borderId="7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0" fontId="8" fillId="0" borderId="1" xfId="1" applyFont="1" applyBorder="1" applyAlignment="1">
      <alignment vertical="center"/>
    </xf>
    <xf numFmtId="0" fontId="8" fillId="0" borderId="6" xfId="1" applyFont="1" applyBorder="1" applyAlignment="1">
      <alignment vertical="center"/>
    </xf>
    <xf numFmtId="176" fontId="9" fillId="0" borderId="7" xfId="1" applyNumberFormat="1" applyFont="1" applyBorder="1" applyAlignment="1">
      <alignment vertical="center"/>
    </xf>
    <xf numFmtId="176" fontId="9" fillId="0" borderId="6" xfId="1" applyNumberFormat="1" applyFont="1" applyBorder="1" applyAlignment="1">
      <alignment vertical="center"/>
    </xf>
    <xf numFmtId="0" fontId="8" fillId="0" borderId="9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176" fontId="8" fillId="0" borderId="7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17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176" fontId="8" fillId="0" borderId="7" xfId="3" applyNumberFormat="1" applyFont="1" applyBorder="1" applyAlignment="1">
      <alignment vertical="center"/>
    </xf>
    <xf numFmtId="0" fontId="8" fillId="0" borderId="8" xfId="1" applyFont="1" applyBorder="1" applyAlignment="1">
      <alignment horizontal="right" vertical="center"/>
    </xf>
    <xf numFmtId="0" fontId="8" fillId="0" borderId="12" xfId="1" applyFont="1" applyBorder="1" applyAlignment="1">
      <alignment vertical="center"/>
    </xf>
    <xf numFmtId="3" fontId="8" fillId="0" borderId="7" xfId="2" applyNumberFormat="1" applyFont="1" applyBorder="1" applyAlignment="1">
      <alignment vertical="center"/>
    </xf>
    <xf numFmtId="3" fontId="8" fillId="0" borderId="7" xfId="3" applyNumberFormat="1" applyFont="1" applyBorder="1" applyAlignment="1">
      <alignment vertical="center"/>
    </xf>
    <xf numFmtId="3" fontId="8" fillId="2" borderId="7" xfId="3" applyNumberFormat="1" applyFont="1" applyFill="1" applyBorder="1" applyAlignment="1">
      <alignment vertical="center"/>
    </xf>
    <xf numFmtId="3" fontId="5" fillId="0" borderId="0" xfId="1" applyNumberFormat="1" applyFont="1" applyAlignment="1">
      <alignment vertical="center"/>
    </xf>
    <xf numFmtId="176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6" xfId="1" applyFont="1" applyBorder="1" applyAlignment="1">
      <alignment vertical="center" wrapText="1"/>
    </xf>
    <xf numFmtId="0" fontId="8" fillId="0" borderId="11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8" fillId="0" borderId="7" xfId="1" applyFont="1" applyBorder="1" applyAlignment="1">
      <alignment horizontal="center" vertical="center"/>
    </xf>
    <xf numFmtId="10" fontId="8" fillId="0" borderId="7" xfId="5" applyNumberFormat="1" applyFont="1" applyBorder="1" applyAlignment="1">
      <alignment vertical="center" wrapText="1"/>
    </xf>
    <xf numFmtId="0" fontId="1" fillId="0" borderId="1" xfId="1" applyBorder="1" applyAlignment="1">
      <alignment vertical="center"/>
    </xf>
    <xf numFmtId="3" fontId="1" fillId="0" borderId="1" xfId="1" applyNumberFormat="1" applyBorder="1" applyAlignment="1">
      <alignment vertical="center"/>
    </xf>
    <xf numFmtId="0" fontId="5" fillId="0" borderId="6" xfId="1" applyFont="1" applyBorder="1" applyAlignment="1">
      <alignment horizontal="center" vertical="center"/>
    </xf>
    <xf numFmtId="3" fontId="8" fillId="0" borderId="7" xfId="1" applyNumberFormat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3" fontId="8" fillId="0" borderId="0" xfId="1" applyNumberFormat="1" applyFont="1" applyAlignment="1">
      <alignment vertical="center"/>
    </xf>
    <xf numFmtId="0" fontId="8" fillId="0" borderId="9" xfId="1" applyFont="1" applyBorder="1" applyAlignment="1">
      <alignment horizontal="right" vertical="center"/>
    </xf>
    <xf numFmtId="0" fontId="11" fillId="0" borderId="7" xfId="4" applyFont="1" applyBorder="1" applyAlignment="1">
      <alignment horizontal="center" vertical="center"/>
    </xf>
    <xf numFmtId="10" fontId="1" fillId="0" borderId="7" xfId="1" applyNumberFormat="1" applyBorder="1" applyAlignment="1">
      <alignment vertical="center"/>
    </xf>
    <xf numFmtId="0" fontId="12" fillId="0" borderId="0" xfId="1" applyFont="1" applyAlignment="1">
      <alignment vertical="center"/>
    </xf>
    <xf numFmtId="3" fontId="12" fillId="0" borderId="0" xfId="1" applyNumberFormat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0" fillId="0" borderId="7" xfId="4" quotePrefix="1" applyBorder="1" applyAlignment="1">
      <alignment horizontal="center" vertical="center"/>
    </xf>
    <xf numFmtId="0" fontId="10" fillId="0" borderId="7" xfId="4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8" fillId="0" borderId="2" xfId="1" applyFont="1" applyBorder="1" applyAlignment="1">
      <alignment vertical="center" wrapText="1"/>
    </xf>
    <xf numFmtId="0" fontId="8" fillId="0" borderId="4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8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8" fillId="0" borderId="1" xfId="1" applyFont="1" applyBorder="1" applyAlignment="1">
      <alignment horizontal="right" vertical="center"/>
    </xf>
    <xf numFmtId="0" fontId="1" fillId="0" borderId="1" xfId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15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176" fontId="14" fillId="0" borderId="7" xfId="3" applyNumberFormat="1" applyFont="1" applyBorder="1" applyAlignment="1">
      <alignment vertical="center"/>
    </xf>
    <xf numFmtId="176" fontId="14" fillId="2" borderId="7" xfId="3" applyNumberFormat="1" applyFont="1" applyFill="1" applyBorder="1" applyAlignment="1">
      <alignment vertical="center"/>
    </xf>
    <xf numFmtId="176" fontId="13" fillId="0" borderId="7" xfId="3" applyNumberFormat="1" applyFont="1" applyBorder="1" applyAlignment="1">
      <alignment vertical="center"/>
    </xf>
    <xf numFmtId="176" fontId="13" fillId="0" borderId="10" xfId="3" applyNumberFormat="1" applyFont="1" applyBorder="1" applyAlignment="1">
      <alignment vertical="center"/>
    </xf>
    <xf numFmtId="38" fontId="14" fillId="0" borderId="7" xfId="2" applyFont="1" applyBorder="1" applyAlignment="1">
      <alignment vertical="center"/>
    </xf>
    <xf numFmtId="176" fontId="14" fillId="0" borderId="7" xfId="1" applyNumberFormat="1" applyFont="1" applyBorder="1" applyAlignment="1">
      <alignment vertical="center"/>
    </xf>
  </cellXfs>
  <cellStyles count="6">
    <cellStyle name="パーセント" xfId="5" builtinId="5"/>
    <cellStyle name="ハイパーリンク" xfId="4" builtinId="8"/>
    <cellStyle name="桁区切り" xfId="2" builtinId="6"/>
    <cellStyle name="桁区切り 2" xfId="3" xr:uid="{7358651E-DF5C-4588-B053-701DAFA078D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1</xdr:row>
      <xdr:rowOff>15240</xdr:rowOff>
    </xdr:from>
    <xdr:to>
      <xdr:col>3</xdr:col>
      <xdr:colOff>327660</xdr:colOff>
      <xdr:row>2</xdr:row>
      <xdr:rowOff>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B916D575-9FD8-509C-9DF5-44E7C5F26EA4}"/>
            </a:ext>
          </a:extLst>
        </xdr:cNvPr>
        <xdr:cNvSpPr/>
      </xdr:nvSpPr>
      <xdr:spPr>
        <a:xfrm>
          <a:off x="2194560" y="182880"/>
          <a:ext cx="754380" cy="2895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358140</xdr:colOff>
      <xdr:row>5</xdr:row>
      <xdr:rowOff>160020</xdr:rowOff>
    </xdr:from>
    <xdr:to>
      <xdr:col>2</xdr:col>
      <xdr:colOff>662940</xdr:colOff>
      <xdr:row>7</xdr:row>
      <xdr:rowOff>30480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C612F295-223E-440A-A640-8C510F4CEB2D}"/>
            </a:ext>
          </a:extLst>
        </xdr:cNvPr>
        <xdr:cNvSpPr/>
      </xdr:nvSpPr>
      <xdr:spPr>
        <a:xfrm>
          <a:off x="1905000" y="1165860"/>
          <a:ext cx="304800" cy="2895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508028</xdr:colOff>
      <xdr:row>2</xdr:row>
      <xdr:rowOff>154912</xdr:rowOff>
    </xdr:from>
    <xdr:to>
      <xdr:col>5</xdr:col>
      <xdr:colOff>797588</xdr:colOff>
      <xdr:row>4</xdr:row>
      <xdr:rowOff>64742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E2358996-4DFC-47D6-9409-52BE14435C8A}"/>
            </a:ext>
          </a:extLst>
        </xdr:cNvPr>
        <xdr:cNvSpPr/>
      </xdr:nvSpPr>
      <xdr:spPr>
        <a:xfrm>
          <a:off x="2794028" y="490192"/>
          <a:ext cx="289560" cy="24511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531551</xdr:colOff>
      <xdr:row>9</xdr:row>
      <xdr:rowOff>208915</xdr:rowOff>
    </xdr:from>
    <xdr:to>
      <xdr:col>5</xdr:col>
      <xdr:colOff>821111</xdr:colOff>
      <xdr:row>10</xdr:row>
      <xdr:rowOff>210186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E296233-9423-4F26-A5D9-BBD2D610D1E4}"/>
            </a:ext>
          </a:extLst>
        </xdr:cNvPr>
        <xdr:cNvSpPr/>
      </xdr:nvSpPr>
      <xdr:spPr>
        <a:xfrm>
          <a:off x="2817551" y="2715895"/>
          <a:ext cx="289560" cy="21463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349278</xdr:colOff>
      <xdr:row>4</xdr:row>
      <xdr:rowOff>71092</xdr:rowOff>
    </xdr:from>
    <xdr:to>
      <xdr:col>6</xdr:col>
      <xdr:colOff>638838</xdr:colOff>
      <xdr:row>4</xdr:row>
      <xdr:rowOff>311122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5A24FBAA-D891-4DBA-8A23-1B84A003EEF3}"/>
            </a:ext>
          </a:extLst>
        </xdr:cNvPr>
        <xdr:cNvSpPr/>
      </xdr:nvSpPr>
      <xdr:spPr>
        <a:xfrm>
          <a:off x="4889528" y="731492"/>
          <a:ext cx="289560" cy="24003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349278</xdr:colOff>
      <xdr:row>11</xdr:row>
      <xdr:rowOff>83792</xdr:rowOff>
    </xdr:from>
    <xdr:to>
      <xdr:col>6</xdr:col>
      <xdr:colOff>638838</xdr:colOff>
      <xdr:row>11</xdr:row>
      <xdr:rowOff>323822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657EBA2D-BF9A-0497-44EC-F449D9A4DCEA}"/>
            </a:ext>
          </a:extLst>
        </xdr:cNvPr>
        <xdr:cNvSpPr/>
      </xdr:nvSpPr>
      <xdr:spPr>
        <a:xfrm>
          <a:off x="4889528" y="3017492"/>
          <a:ext cx="289560" cy="24003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seikyuusyo\jibasan(anbun).pdf" TargetMode="External"/><Relationship Id="rId13" Type="http://schemas.openxmlformats.org/officeDocument/2006/relationships/hyperlink" Target="seikyuusyo\motomachiyobkou(seikyuusyo).pdf" TargetMode="External"/><Relationship Id="rId18" Type="http://schemas.openxmlformats.org/officeDocument/2006/relationships/hyperlink" Target="seikyuusyo\dasukinnseikyuusyo.pdf" TargetMode="External"/><Relationship Id="rId3" Type="http://schemas.openxmlformats.org/officeDocument/2006/relationships/hyperlink" Target="seikyuusyo\jibasan(anbun).pdf" TargetMode="External"/><Relationship Id="rId21" Type="http://schemas.openxmlformats.org/officeDocument/2006/relationships/hyperlink" Target="seikyuusyo\dasukinnseikyuusyo.pdf" TargetMode="External"/><Relationship Id="rId7" Type="http://schemas.openxmlformats.org/officeDocument/2006/relationships/hyperlink" Target="seikyuusyo\jibasan(anbun).pdf" TargetMode="External"/><Relationship Id="rId12" Type="http://schemas.openxmlformats.org/officeDocument/2006/relationships/hyperlink" Target="seikyuusyo\motomachiyobkou(seikyuusyo).pdf" TargetMode="External"/><Relationship Id="rId17" Type="http://schemas.openxmlformats.org/officeDocument/2006/relationships/hyperlink" Target="seikyuusyo\dasukinnseikyuusyo.pdf" TargetMode="External"/><Relationship Id="rId25" Type="http://schemas.openxmlformats.org/officeDocument/2006/relationships/drawing" Target="../drawings/drawing2.xml"/><Relationship Id="rId2" Type="http://schemas.openxmlformats.org/officeDocument/2006/relationships/hyperlink" Target="seikyuusyo\jibasan(anbun).pdf" TargetMode="External"/><Relationship Id="rId16" Type="http://schemas.openxmlformats.org/officeDocument/2006/relationships/hyperlink" Target="seikyuusyo\motomachiyobkou(seikyuusyo).pdf" TargetMode="External"/><Relationship Id="rId20" Type="http://schemas.openxmlformats.org/officeDocument/2006/relationships/hyperlink" Target="seikyuusyo\dasukinnseikyuusyo.pdf" TargetMode="External"/><Relationship Id="rId1" Type="http://schemas.openxmlformats.org/officeDocument/2006/relationships/hyperlink" Target="seikyuusyo\siminnkouenn.pdf" TargetMode="External"/><Relationship Id="rId6" Type="http://schemas.openxmlformats.org/officeDocument/2006/relationships/hyperlink" Target="seikyuusyo\jibasan(anbun).pdf" TargetMode="External"/><Relationship Id="rId11" Type="http://schemas.openxmlformats.org/officeDocument/2006/relationships/hyperlink" Target="seikyuusyo\motomachiyobkou(seikyuusyo).pdf" TargetMode="External"/><Relationship Id="rId24" Type="http://schemas.openxmlformats.org/officeDocument/2006/relationships/printerSettings" Target="../printerSettings/printerSettings2.bin"/><Relationship Id="rId5" Type="http://schemas.openxmlformats.org/officeDocument/2006/relationships/hyperlink" Target="seikyuusyo\jibasan(anbun).pdf" TargetMode="External"/><Relationship Id="rId15" Type="http://schemas.openxmlformats.org/officeDocument/2006/relationships/hyperlink" Target="seikyuusyo\kuraimingu(seikyuusyo).pdf" TargetMode="External"/><Relationship Id="rId23" Type="http://schemas.openxmlformats.org/officeDocument/2006/relationships/hyperlink" Target="seikyuusyo\hukokuinnsatsuseikyuusyo.pdf" TargetMode="External"/><Relationship Id="rId10" Type="http://schemas.openxmlformats.org/officeDocument/2006/relationships/hyperlink" Target="seikyuusyo\kitaiseuenoshinyoukinko(ketugou).pdf" TargetMode="External"/><Relationship Id="rId19" Type="http://schemas.openxmlformats.org/officeDocument/2006/relationships/hyperlink" Target="seikyuusyo\dasukinnseikyuusyo.pdf" TargetMode="External"/><Relationship Id="rId4" Type="http://schemas.openxmlformats.org/officeDocument/2006/relationships/hyperlink" Target="seikyuusyo\soranpo(seikyuusyo).pdf" TargetMode="External"/><Relationship Id="rId9" Type="http://schemas.openxmlformats.org/officeDocument/2006/relationships/hyperlink" Target="seikyuusyo\kitaiseuenoshinyoukinko(ketugou).pdf" TargetMode="External"/><Relationship Id="rId14" Type="http://schemas.openxmlformats.org/officeDocument/2006/relationships/hyperlink" Target="seikyuusyo\kuraimingu(seikyuusyo).pdf" TargetMode="External"/><Relationship Id="rId22" Type="http://schemas.openxmlformats.org/officeDocument/2006/relationships/hyperlink" Target="seikyuusyo\hukokuinnsatsuseikyuusy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090B7-5062-4B7D-B5A1-6E61964ABD65}">
  <dimension ref="A1:G37"/>
  <sheetViews>
    <sheetView tabSelected="1" zoomScale="115" zoomScaleNormal="115" workbookViewId="0">
      <selection activeCell="H22" sqref="H22"/>
    </sheetView>
  </sheetViews>
  <sheetFormatPr defaultColWidth="9" defaultRowHeight="13" x14ac:dyDescent="0.2"/>
  <cols>
    <col min="1" max="1" width="3.90625" style="2" customWidth="1"/>
    <col min="2" max="2" width="18.6328125" style="2" customWidth="1"/>
    <col min="3" max="5" width="15.6328125" style="2" customWidth="1"/>
    <col min="6" max="6" width="16.81640625" style="2" customWidth="1"/>
    <col min="7" max="7" width="11.08984375" style="2" customWidth="1"/>
    <col min="8" max="16384" width="9" style="2"/>
  </cols>
  <sheetData>
    <row r="1" spans="1:7" x14ac:dyDescent="0.2">
      <c r="A1" s="1"/>
      <c r="B1" s="1"/>
      <c r="C1" s="1"/>
      <c r="D1" s="1"/>
      <c r="E1" s="1"/>
      <c r="F1" s="3" t="s">
        <v>31</v>
      </c>
      <c r="G1" s="1"/>
    </row>
    <row r="2" spans="1:7" ht="24" customHeight="1" x14ac:dyDescent="0.2">
      <c r="A2" s="73" t="s">
        <v>65</v>
      </c>
      <c r="B2" s="73"/>
      <c r="C2" s="73"/>
      <c r="D2" s="73"/>
      <c r="E2" s="73"/>
      <c r="F2" s="73"/>
      <c r="G2" s="1"/>
    </row>
    <row r="3" spans="1:7" ht="9.75" customHeight="1" x14ac:dyDescent="0.2">
      <c r="A3" s="10"/>
      <c r="B3" s="10"/>
      <c r="C3" s="10"/>
      <c r="D3" s="10"/>
      <c r="E3" s="10"/>
      <c r="F3" s="10"/>
      <c r="G3" s="1"/>
    </row>
    <row r="4" spans="1:7" ht="16.5" customHeight="1" x14ac:dyDescent="0.2">
      <c r="A4" s="10"/>
      <c r="B4" s="74" t="s">
        <v>63</v>
      </c>
      <c r="C4" s="74"/>
      <c r="D4" s="74"/>
      <c r="E4" s="74"/>
      <c r="F4" s="74"/>
      <c r="G4" s="1"/>
    </row>
    <row r="5" spans="1:7" ht="16.5" customHeight="1" x14ac:dyDescent="0.2">
      <c r="A5" s="10"/>
      <c r="B5" s="75" t="s">
        <v>75</v>
      </c>
      <c r="C5" s="75"/>
      <c r="D5" s="75"/>
      <c r="E5" s="75"/>
      <c r="F5" s="75"/>
      <c r="G5" s="1"/>
    </row>
    <row r="6" spans="1:7" x14ac:dyDescent="0.2">
      <c r="A6" s="1"/>
      <c r="B6" s="1"/>
      <c r="C6" s="1"/>
      <c r="D6" s="1"/>
      <c r="E6" s="1"/>
      <c r="F6" s="3" t="s">
        <v>32</v>
      </c>
      <c r="G6" s="1"/>
    </row>
    <row r="7" spans="1:7" ht="20.149999999999999" customHeight="1" x14ac:dyDescent="0.2">
      <c r="A7" s="11"/>
      <c r="B7" s="12" t="s">
        <v>33</v>
      </c>
      <c r="C7" s="13" t="s">
        <v>5</v>
      </c>
      <c r="D7" s="12" t="s">
        <v>6</v>
      </c>
      <c r="E7" s="12" t="s">
        <v>34</v>
      </c>
      <c r="F7" s="12" t="s">
        <v>35</v>
      </c>
      <c r="G7" s="1"/>
    </row>
    <row r="8" spans="1:7" ht="20.149999999999999" customHeight="1" x14ac:dyDescent="0.2">
      <c r="A8" s="8"/>
      <c r="B8" s="14" t="s">
        <v>36</v>
      </c>
      <c r="C8" s="15"/>
      <c r="D8" s="15"/>
      <c r="E8" s="15"/>
      <c r="F8" s="7"/>
      <c r="G8" s="1"/>
    </row>
    <row r="9" spans="1:7" ht="20.149999999999999" customHeight="1" x14ac:dyDescent="0.2">
      <c r="A9" s="16">
        <v>1</v>
      </c>
      <c r="B9" s="17" t="s">
        <v>37</v>
      </c>
      <c r="C9" s="18"/>
      <c r="D9" s="18"/>
      <c r="E9" s="18">
        <f t="shared" ref="E9:E16" si="0">C9-D9</f>
        <v>0</v>
      </c>
      <c r="F9" s="4"/>
      <c r="G9" s="1"/>
    </row>
    <row r="10" spans="1:7" ht="20.149999999999999" customHeight="1" x14ac:dyDescent="0.2">
      <c r="A10" s="16">
        <v>2</v>
      </c>
      <c r="B10" s="17" t="s">
        <v>38</v>
      </c>
      <c r="C10" s="18"/>
      <c r="D10" s="18"/>
      <c r="E10" s="18">
        <f t="shared" si="0"/>
        <v>0</v>
      </c>
      <c r="F10" s="4"/>
      <c r="G10" s="1"/>
    </row>
    <row r="11" spans="1:7" ht="20.149999999999999" customHeight="1" x14ac:dyDescent="0.2">
      <c r="A11" s="16">
        <v>3</v>
      </c>
      <c r="B11" s="17" t="s">
        <v>39</v>
      </c>
      <c r="C11" s="18"/>
      <c r="D11" s="18"/>
      <c r="E11" s="18">
        <f t="shared" si="0"/>
        <v>0</v>
      </c>
      <c r="F11" s="4"/>
      <c r="G11" s="1"/>
    </row>
    <row r="12" spans="1:7" ht="20.149999999999999" customHeight="1" x14ac:dyDescent="0.2">
      <c r="A12" s="16">
        <v>4</v>
      </c>
      <c r="B12" s="17" t="s">
        <v>40</v>
      </c>
      <c r="C12" s="18"/>
      <c r="D12" s="18"/>
      <c r="E12" s="18">
        <f t="shared" si="0"/>
        <v>0</v>
      </c>
      <c r="F12" s="4"/>
      <c r="G12" s="1"/>
    </row>
    <row r="13" spans="1:7" ht="20.149999999999999" customHeight="1" x14ac:dyDescent="0.2">
      <c r="A13" s="16">
        <v>5</v>
      </c>
      <c r="B13" s="17" t="s">
        <v>41</v>
      </c>
      <c r="C13" s="18"/>
      <c r="D13" s="18"/>
      <c r="E13" s="18">
        <f t="shared" si="0"/>
        <v>0</v>
      </c>
      <c r="F13" s="4"/>
      <c r="G13" s="1"/>
    </row>
    <row r="14" spans="1:7" ht="20.149999999999999" customHeight="1" x14ac:dyDescent="0.2">
      <c r="A14" s="16">
        <v>6</v>
      </c>
      <c r="B14" s="17" t="s">
        <v>42</v>
      </c>
      <c r="C14" s="18"/>
      <c r="D14" s="18"/>
      <c r="E14" s="18">
        <f t="shared" si="0"/>
        <v>0</v>
      </c>
      <c r="F14" s="4"/>
      <c r="G14" s="1"/>
    </row>
    <row r="15" spans="1:7" ht="20.149999999999999" customHeight="1" x14ac:dyDescent="0.2">
      <c r="A15" s="16">
        <v>7</v>
      </c>
      <c r="B15" s="17" t="s">
        <v>43</v>
      </c>
      <c r="C15" s="18">
        <f>+'収益・費用明細書-修正・補正(様式22)'!G6</f>
        <v>315000</v>
      </c>
      <c r="D15" s="18">
        <f>+'収益・費用明細書-修正・補正(様式22)'!H6</f>
        <v>315000</v>
      </c>
      <c r="E15" s="18">
        <f t="shared" si="0"/>
        <v>0</v>
      </c>
      <c r="F15" s="4" t="s">
        <v>64</v>
      </c>
      <c r="G15" s="1"/>
    </row>
    <row r="16" spans="1:7" ht="20.149999999999999" customHeight="1" x14ac:dyDescent="0.2">
      <c r="A16" s="16">
        <v>8</v>
      </c>
      <c r="B16" s="17" t="s">
        <v>44</v>
      </c>
      <c r="C16" s="95">
        <f>'収益・費用明細書-修正・補正(様式22)'!G7</f>
        <v>94</v>
      </c>
      <c r="D16" s="95">
        <f>'収益・費用明細書-修正・補正(様式22)'!H7</f>
        <v>94</v>
      </c>
      <c r="E16" s="18">
        <f t="shared" si="0"/>
        <v>0</v>
      </c>
      <c r="F16" s="4"/>
      <c r="G16" s="1"/>
    </row>
    <row r="17" spans="1:7" ht="20.149999999999999" customHeight="1" x14ac:dyDescent="0.2">
      <c r="A17" s="19"/>
      <c r="B17" s="20" t="s">
        <v>45</v>
      </c>
      <c r="C17" s="96">
        <f>SUM(C9:C16)</f>
        <v>315094</v>
      </c>
      <c r="D17" s="96">
        <f>SUM(D9:D16)</f>
        <v>315094</v>
      </c>
      <c r="E17" s="21">
        <f>SUM(E9:E16)</f>
        <v>0</v>
      </c>
      <c r="F17" s="5"/>
      <c r="G17" s="1"/>
    </row>
    <row r="18" spans="1:7" ht="20.149999999999999" customHeight="1" x14ac:dyDescent="0.2">
      <c r="A18" s="8"/>
      <c r="B18" s="14" t="s">
        <v>46</v>
      </c>
      <c r="C18" s="22"/>
      <c r="D18" s="22"/>
      <c r="E18" s="22"/>
      <c r="F18" s="7"/>
      <c r="G18" s="1"/>
    </row>
    <row r="19" spans="1:7" ht="19.75" customHeight="1" x14ac:dyDescent="0.2">
      <c r="A19" s="16">
        <v>1</v>
      </c>
      <c r="B19" s="17" t="s">
        <v>26</v>
      </c>
      <c r="C19" s="18">
        <f>'収益・費用明細書-修正・補正(様式22)'!G41</f>
        <v>174810</v>
      </c>
      <c r="D19" s="18">
        <f>'収益・費用明細書-修正・補正(様式22)'!H41</f>
        <v>175541</v>
      </c>
      <c r="E19" s="18">
        <f t="shared" ref="E19:E33" si="1">C19-D19</f>
        <v>-731</v>
      </c>
      <c r="F19" s="25"/>
      <c r="G19" s="1"/>
    </row>
    <row r="20" spans="1:7" ht="20.149999999999999" customHeight="1" x14ac:dyDescent="0.2">
      <c r="A20" s="16">
        <v>2</v>
      </c>
      <c r="B20" s="17" t="s">
        <v>47</v>
      </c>
      <c r="C20" s="18">
        <f>'収益・費用明細書-修正・補正(様式22)'!G45</f>
        <v>110000</v>
      </c>
      <c r="D20" s="18">
        <f>'収益・費用明細書-修正・補正(様式22)'!H45</f>
        <v>110000</v>
      </c>
      <c r="E20" s="18">
        <f t="shared" si="1"/>
        <v>0</v>
      </c>
      <c r="F20" s="4"/>
      <c r="G20" s="1"/>
    </row>
    <row r="21" spans="1:7" ht="20.149999999999999" customHeight="1" x14ac:dyDescent="0.2">
      <c r="A21" s="16">
        <v>3</v>
      </c>
      <c r="B21" s="17" t="s">
        <v>48</v>
      </c>
      <c r="C21" s="18"/>
      <c r="D21" s="18"/>
      <c r="E21" s="18">
        <f t="shared" si="1"/>
        <v>0</v>
      </c>
      <c r="F21" s="4"/>
      <c r="G21" s="1"/>
    </row>
    <row r="22" spans="1:7" ht="20.149999999999999" customHeight="1" x14ac:dyDescent="0.2">
      <c r="A22" s="16">
        <v>4</v>
      </c>
      <c r="B22" s="17" t="s">
        <v>49</v>
      </c>
      <c r="C22" s="18"/>
      <c r="D22" s="18"/>
      <c r="E22" s="18">
        <f t="shared" si="1"/>
        <v>0</v>
      </c>
      <c r="F22" s="4"/>
      <c r="G22" s="1"/>
    </row>
    <row r="23" spans="1:7" ht="20.149999999999999" customHeight="1" x14ac:dyDescent="0.2">
      <c r="A23" s="16">
        <v>5</v>
      </c>
      <c r="B23" s="17" t="s">
        <v>50</v>
      </c>
      <c r="C23" s="18">
        <f>'収益・費用明細書-修正・補正(様式22)'!G51</f>
        <v>15400</v>
      </c>
      <c r="D23" s="18">
        <f>'収益・費用明細書-修正・補正(様式22)'!H51</f>
        <v>15400</v>
      </c>
      <c r="E23" s="18">
        <f t="shared" si="1"/>
        <v>0</v>
      </c>
      <c r="F23" s="4"/>
      <c r="G23" s="1"/>
    </row>
    <row r="24" spans="1:7" ht="20.149999999999999" customHeight="1" x14ac:dyDescent="0.2">
      <c r="A24" s="16">
        <v>6</v>
      </c>
      <c r="B24" s="17" t="s">
        <v>51</v>
      </c>
      <c r="C24" s="18"/>
      <c r="D24" s="18"/>
      <c r="E24" s="18">
        <f t="shared" si="1"/>
        <v>0</v>
      </c>
      <c r="F24" s="4"/>
      <c r="G24" s="1"/>
    </row>
    <row r="25" spans="1:7" ht="20.149999999999999" customHeight="1" x14ac:dyDescent="0.2">
      <c r="A25" s="16">
        <v>7</v>
      </c>
      <c r="B25" s="17" t="s">
        <v>52</v>
      </c>
      <c r="C25" s="18"/>
      <c r="D25" s="18"/>
      <c r="E25" s="18">
        <f t="shared" si="1"/>
        <v>0</v>
      </c>
      <c r="F25" s="4"/>
      <c r="G25" s="1"/>
    </row>
    <row r="26" spans="1:7" ht="20.149999999999999" customHeight="1" x14ac:dyDescent="0.2">
      <c r="A26" s="16">
        <v>8</v>
      </c>
      <c r="B26" s="17" t="s">
        <v>53</v>
      </c>
      <c r="C26" s="18"/>
      <c r="D26" s="18"/>
      <c r="E26" s="18">
        <f t="shared" si="1"/>
        <v>0</v>
      </c>
      <c r="F26" s="4"/>
      <c r="G26" s="1"/>
    </row>
    <row r="27" spans="1:7" ht="20.149999999999999" customHeight="1" x14ac:dyDescent="0.2">
      <c r="A27" s="23">
        <v>9</v>
      </c>
      <c r="B27" s="17" t="s">
        <v>54</v>
      </c>
      <c r="C27" s="18"/>
      <c r="D27" s="18"/>
      <c r="E27" s="18">
        <f t="shared" si="1"/>
        <v>0</v>
      </c>
      <c r="F27" s="4"/>
      <c r="G27" s="1"/>
    </row>
    <row r="28" spans="1:7" ht="20.149999999999999" customHeight="1" x14ac:dyDescent="0.2">
      <c r="A28" s="23">
        <v>10</v>
      </c>
      <c r="B28" s="17" t="s">
        <v>55</v>
      </c>
      <c r="C28" s="18"/>
      <c r="D28" s="18"/>
      <c r="E28" s="18">
        <f t="shared" si="1"/>
        <v>0</v>
      </c>
      <c r="F28" s="4"/>
      <c r="G28" s="1"/>
    </row>
    <row r="29" spans="1:7" ht="20.149999999999999" customHeight="1" x14ac:dyDescent="0.2">
      <c r="A29" s="23">
        <v>11</v>
      </c>
      <c r="B29" s="17" t="s">
        <v>56</v>
      </c>
      <c r="C29" s="18"/>
      <c r="D29" s="18"/>
      <c r="E29" s="18">
        <f t="shared" si="1"/>
        <v>0</v>
      </c>
      <c r="F29" s="4"/>
      <c r="G29" s="1"/>
    </row>
    <row r="30" spans="1:7" ht="20.149999999999999" customHeight="1" x14ac:dyDescent="0.2">
      <c r="A30" s="23">
        <v>12</v>
      </c>
      <c r="B30" s="17" t="s">
        <v>57</v>
      </c>
      <c r="C30" s="18"/>
      <c r="D30" s="18"/>
      <c r="E30" s="18">
        <f t="shared" si="1"/>
        <v>0</v>
      </c>
      <c r="F30" s="4"/>
      <c r="G30" s="1"/>
    </row>
    <row r="31" spans="1:7" ht="20.149999999999999" customHeight="1" x14ac:dyDescent="0.2">
      <c r="A31" s="23">
        <v>13</v>
      </c>
      <c r="B31" s="17" t="s">
        <v>58</v>
      </c>
      <c r="C31" s="18"/>
      <c r="D31" s="18"/>
      <c r="E31" s="18">
        <f t="shared" si="1"/>
        <v>0</v>
      </c>
      <c r="F31" s="4"/>
      <c r="G31" s="1"/>
    </row>
    <row r="32" spans="1:7" ht="20.149999999999999" customHeight="1" x14ac:dyDescent="0.2">
      <c r="A32" s="23">
        <v>14</v>
      </c>
      <c r="B32" s="17" t="s">
        <v>59</v>
      </c>
      <c r="C32" s="18">
        <f>'収益・費用明細書-修正・補正(様式22)'!G54</f>
        <v>962</v>
      </c>
      <c r="D32" s="18">
        <f>'収益・費用明細書-修正・補正(様式22)'!H54</f>
        <v>962</v>
      </c>
      <c r="E32" s="18">
        <f t="shared" si="1"/>
        <v>0</v>
      </c>
      <c r="F32" s="4"/>
      <c r="G32" s="1"/>
    </row>
    <row r="33" spans="1:7" ht="20.149999999999999" customHeight="1" x14ac:dyDescent="0.2">
      <c r="A33" s="23">
        <v>15</v>
      </c>
      <c r="B33" s="17" t="s">
        <v>60</v>
      </c>
      <c r="C33" s="95">
        <f>'収益・費用明細書-修正・補正(様式22)'!G55</f>
        <v>13922</v>
      </c>
      <c r="D33" s="95">
        <f>'収益・費用明細書-修正・補正(様式22)'!H55</f>
        <v>13191</v>
      </c>
      <c r="E33" s="18">
        <f t="shared" si="1"/>
        <v>731</v>
      </c>
      <c r="F33" s="4"/>
      <c r="G33" s="1"/>
    </row>
    <row r="34" spans="1:7" ht="20.149999999999999" customHeight="1" x14ac:dyDescent="0.2">
      <c r="A34" s="6"/>
      <c r="B34" s="17" t="s">
        <v>61</v>
      </c>
      <c r="C34" s="95">
        <f>SUM(C19:C33)</f>
        <v>315094</v>
      </c>
      <c r="D34" s="95">
        <f>SUM(D19:D33)</f>
        <v>315094</v>
      </c>
      <c r="E34" s="18">
        <f>SUM(E19:E33)</f>
        <v>0</v>
      </c>
      <c r="F34" s="4"/>
      <c r="G34" s="1"/>
    </row>
    <row r="35" spans="1:7" ht="20.149999999999999" customHeight="1" x14ac:dyDescent="0.2">
      <c r="A35" s="6"/>
      <c r="B35" s="17" t="s">
        <v>62</v>
      </c>
      <c r="C35" s="18">
        <f>C17-C34</f>
        <v>0</v>
      </c>
      <c r="D35" s="18">
        <f>D17-D34</f>
        <v>0</v>
      </c>
      <c r="E35" s="18">
        <f>E17-E34</f>
        <v>0</v>
      </c>
      <c r="F35" s="4"/>
      <c r="G35" s="1"/>
    </row>
    <row r="36" spans="1:7" ht="15" customHeight="1" x14ac:dyDescent="0.2">
      <c r="A36" s="1"/>
      <c r="B36" s="24"/>
      <c r="C36" s="1"/>
      <c r="D36" s="1"/>
      <c r="E36" s="1"/>
      <c r="F36" s="1"/>
      <c r="G36" s="1"/>
    </row>
    <row r="37" spans="1:7" ht="15" customHeight="1" x14ac:dyDescent="0.2">
      <c r="A37" s="1"/>
      <c r="B37" s="24"/>
      <c r="C37" s="1"/>
      <c r="D37" s="1"/>
      <c r="E37" s="1"/>
      <c r="F37" s="1"/>
      <c r="G37" s="1"/>
    </row>
  </sheetData>
  <mergeCells count="3">
    <mergeCell ref="A2:F2"/>
    <mergeCell ref="B4:F4"/>
    <mergeCell ref="B5:F5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4"/>
  <sheetViews>
    <sheetView view="pageBreakPreview" topLeftCell="F48" zoomScaleNormal="100" zoomScaleSheetLayoutView="100" workbookViewId="0">
      <selection activeCell="L53" sqref="L53"/>
    </sheetView>
  </sheetViews>
  <sheetFormatPr defaultColWidth="9" defaultRowHeight="12" x14ac:dyDescent="0.2"/>
  <cols>
    <col min="1" max="1" width="1.6328125" style="9" customWidth="1"/>
    <col min="2" max="2" width="3.6328125" style="9" customWidth="1"/>
    <col min="3" max="3" width="1.6328125" style="9" customWidth="1"/>
    <col min="4" max="4" width="14.6328125" style="9" customWidth="1"/>
    <col min="5" max="5" width="11.6328125" style="9" customWidth="1"/>
    <col min="6" max="6" width="31.81640625" style="9" bestFit="1" customWidth="1"/>
    <col min="7" max="8" width="14.90625" style="9" customWidth="1"/>
    <col min="9" max="9" width="14.90625" style="50" customWidth="1"/>
    <col min="10" max="10" width="5.6328125" style="52" bestFit="1" customWidth="1"/>
    <col min="11" max="16384" width="9" style="9"/>
  </cols>
  <sheetData>
    <row r="1" spans="1:10" ht="13" x14ac:dyDescent="0.2">
      <c r="A1" s="34"/>
      <c r="B1" s="34"/>
      <c r="C1" s="34"/>
      <c r="D1" s="34"/>
      <c r="E1" s="34"/>
      <c r="F1" s="34"/>
      <c r="G1" s="34"/>
      <c r="H1" s="34"/>
      <c r="I1" s="82" t="s">
        <v>18</v>
      </c>
      <c r="J1" s="82"/>
    </row>
    <row r="2" spans="1:10" ht="13" x14ac:dyDescent="0.2">
      <c r="A2" s="34"/>
      <c r="B2" s="34"/>
      <c r="C2" s="86" t="s">
        <v>19</v>
      </c>
      <c r="D2" s="86"/>
      <c r="E2" s="74" t="s">
        <v>20</v>
      </c>
      <c r="F2" s="74"/>
      <c r="G2" s="59"/>
      <c r="H2" s="59"/>
      <c r="I2" s="60"/>
      <c r="J2" s="33"/>
    </row>
    <row r="3" spans="1:10" ht="13" x14ac:dyDescent="0.2">
      <c r="A3" s="34"/>
      <c r="B3" s="34"/>
      <c r="C3" s="86" t="s">
        <v>0</v>
      </c>
      <c r="D3" s="86"/>
      <c r="E3" s="74" t="s">
        <v>121</v>
      </c>
      <c r="F3" s="74"/>
      <c r="G3" s="74"/>
      <c r="H3" s="74"/>
      <c r="I3" s="74"/>
      <c r="J3" s="33"/>
    </row>
    <row r="4" spans="1:10" ht="13" x14ac:dyDescent="0.2">
      <c r="A4" s="83" t="s">
        <v>1</v>
      </c>
      <c r="B4" s="83"/>
      <c r="C4" s="83"/>
      <c r="D4" s="83"/>
      <c r="E4" s="84" t="s">
        <v>66</v>
      </c>
      <c r="F4" s="84"/>
      <c r="G4" s="34"/>
      <c r="H4" s="34"/>
      <c r="I4" s="85" t="s">
        <v>2</v>
      </c>
      <c r="J4" s="85"/>
    </row>
    <row r="5" spans="1:10" ht="30" customHeight="1" x14ac:dyDescent="0.2">
      <c r="A5" s="78" t="s">
        <v>3</v>
      </c>
      <c r="B5" s="79"/>
      <c r="C5" s="79"/>
      <c r="D5" s="80"/>
      <c r="E5" s="81" t="s">
        <v>4</v>
      </c>
      <c r="F5" s="80"/>
      <c r="G5" s="61" t="s">
        <v>5</v>
      </c>
      <c r="H5" s="53" t="s">
        <v>6</v>
      </c>
      <c r="I5" s="62" t="s">
        <v>7</v>
      </c>
      <c r="J5" s="57" t="s">
        <v>8</v>
      </c>
    </row>
    <row r="6" spans="1:10" ht="41.5" customHeight="1" x14ac:dyDescent="0.2">
      <c r="A6" s="45" t="s">
        <v>9</v>
      </c>
      <c r="B6" s="63" t="s">
        <v>21</v>
      </c>
      <c r="C6" s="28" t="s">
        <v>10</v>
      </c>
      <c r="D6" s="37" t="s">
        <v>22</v>
      </c>
      <c r="E6" s="76" t="s">
        <v>76</v>
      </c>
      <c r="F6" s="77"/>
      <c r="G6" s="44">
        <v>315000</v>
      </c>
      <c r="H6" s="44">
        <v>315000</v>
      </c>
      <c r="I6" s="48">
        <f>G6-H6</f>
        <v>0</v>
      </c>
      <c r="J6" s="57"/>
    </row>
    <row r="7" spans="1:10" ht="30" customHeight="1" x14ac:dyDescent="0.2">
      <c r="A7" s="45" t="s">
        <v>9</v>
      </c>
      <c r="B7" s="63" t="s">
        <v>23</v>
      </c>
      <c r="C7" s="28" t="s">
        <v>10</v>
      </c>
      <c r="D7" s="37" t="s">
        <v>24</v>
      </c>
      <c r="E7" s="87" t="s">
        <v>25</v>
      </c>
      <c r="F7" s="77"/>
      <c r="G7" s="93">
        <v>94</v>
      </c>
      <c r="H7" s="94">
        <v>94</v>
      </c>
      <c r="I7" s="49">
        <f>G7-H7</f>
        <v>0</v>
      </c>
      <c r="J7" s="57"/>
    </row>
    <row r="8" spans="1:10" ht="30" customHeight="1" x14ac:dyDescent="0.2">
      <c r="A8" s="78" t="s">
        <v>11</v>
      </c>
      <c r="B8" s="79"/>
      <c r="C8" s="79"/>
      <c r="D8" s="79"/>
      <c r="E8" s="79"/>
      <c r="F8" s="80"/>
      <c r="G8" s="97">
        <f>SUM(G6:G7)</f>
        <v>315094</v>
      </c>
      <c r="H8" s="97">
        <f>SUM(H6:H7)</f>
        <v>315094</v>
      </c>
      <c r="I8" s="47">
        <f>SUM(I6:I7)</f>
        <v>0</v>
      </c>
      <c r="J8" s="57"/>
    </row>
    <row r="9" spans="1:10" ht="13.5" customHeight="1" x14ac:dyDescent="0.2">
      <c r="A9" s="34"/>
      <c r="B9" s="34"/>
      <c r="C9" s="34"/>
      <c r="D9" s="34"/>
      <c r="E9" s="34"/>
      <c r="F9" s="34"/>
      <c r="G9" s="34"/>
      <c r="H9" s="34"/>
      <c r="I9" s="64"/>
      <c r="J9" s="33"/>
    </row>
    <row r="10" spans="1:10" ht="17.149999999999999" customHeight="1" x14ac:dyDescent="0.2">
      <c r="A10" s="34"/>
      <c r="B10" s="34"/>
      <c r="C10" s="34"/>
      <c r="D10" s="34"/>
      <c r="E10" s="34"/>
      <c r="F10" s="34"/>
      <c r="G10" s="34"/>
      <c r="H10" s="34"/>
      <c r="I10" s="82"/>
      <c r="J10" s="82"/>
    </row>
    <row r="11" spans="1:10" ht="17.149999999999999" customHeight="1" x14ac:dyDescent="0.2">
      <c r="A11" s="83" t="s">
        <v>12</v>
      </c>
      <c r="B11" s="83"/>
      <c r="C11" s="83"/>
      <c r="D11" s="83"/>
      <c r="E11" s="84" t="s">
        <v>66</v>
      </c>
      <c r="F11" s="84"/>
      <c r="G11" s="34"/>
      <c r="H11" s="34"/>
      <c r="I11" s="85" t="s">
        <v>2</v>
      </c>
      <c r="J11" s="85"/>
    </row>
    <row r="12" spans="1:10" ht="30" customHeight="1" x14ac:dyDescent="0.2">
      <c r="A12" s="78" t="s">
        <v>3</v>
      </c>
      <c r="B12" s="79"/>
      <c r="C12" s="79"/>
      <c r="D12" s="80"/>
      <c r="E12" s="57" t="s">
        <v>13</v>
      </c>
      <c r="F12" s="57" t="s">
        <v>14</v>
      </c>
      <c r="G12" s="61" t="s">
        <v>5</v>
      </c>
      <c r="H12" s="53" t="s">
        <v>6</v>
      </c>
      <c r="I12" s="62" t="s">
        <v>15</v>
      </c>
      <c r="J12" s="57" t="s">
        <v>8</v>
      </c>
    </row>
    <row r="13" spans="1:10" ht="45" customHeight="1" x14ac:dyDescent="0.2">
      <c r="A13" s="65" t="s">
        <v>9</v>
      </c>
      <c r="B13" s="33">
        <v>1</v>
      </c>
      <c r="C13" s="34" t="s">
        <v>10</v>
      </c>
      <c r="D13" s="35" t="s">
        <v>27</v>
      </c>
      <c r="E13" s="88" t="s">
        <v>28</v>
      </c>
      <c r="F13" s="26" t="s">
        <v>80</v>
      </c>
      <c r="G13" s="30">
        <v>1756</v>
      </c>
      <c r="H13" s="30">
        <v>1596</v>
      </c>
      <c r="I13" s="47">
        <f>G13-H13</f>
        <v>160</v>
      </c>
      <c r="J13" s="71">
        <v>8</v>
      </c>
    </row>
    <row r="14" spans="1:10" ht="45" customHeight="1" x14ac:dyDescent="0.2">
      <c r="A14" s="65"/>
      <c r="B14" s="33"/>
      <c r="C14" s="34"/>
      <c r="D14" s="35"/>
      <c r="E14" s="90"/>
      <c r="F14" s="26" t="s">
        <v>77</v>
      </c>
      <c r="G14" s="30">
        <v>19397</v>
      </c>
      <c r="H14" s="30">
        <v>19397</v>
      </c>
      <c r="I14" s="47">
        <f t="shared" ref="I14:I16" si="0">G14-H14</f>
        <v>0</v>
      </c>
      <c r="J14" s="71" t="s">
        <v>122</v>
      </c>
    </row>
    <row r="15" spans="1:10" ht="45" customHeight="1" x14ac:dyDescent="0.2">
      <c r="A15" s="65"/>
      <c r="B15" s="33"/>
      <c r="C15" s="34"/>
      <c r="D15" s="35"/>
      <c r="E15" s="90"/>
      <c r="F15" s="26" t="s">
        <v>78</v>
      </c>
      <c r="G15" s="30">
        <v>11095</v>
      </c>
      <c r="H15" s="30">
        <v>11095</v>
      </c>
      <c r="I15" s="47">
        <f t="shared" si="0"/>
        <v>0</v>
      </c>
      <c r="J15" s="71" t="s">
        <v>123</v>
      </c>
    </row>
    <row r="16" spans="1:10" ht="45" customHeight="1" x14ac:dyDescent="0.2">
      <c r="A16" s="65"/>
      <c r="B16" s="33"/>
      <c r="C16" s="34"/>
      <c r="D16" s="35"/>
      <c r="E16" s="89"/>
      <c r="F16" s="26" t="s">
        <v>79</v>
      </c>
      <c r="G16" s="30">
        <v>22000</v>
      </c>
      <c r="H16" s="30">
        <v>22000</v>
      </c>
      <c r="I16" s="47">
        <f t="shared" si="0"/>
        <v>0</v>
      </c>
      <c r="J16" s="71">
        <v>6</v>
      </c>
    </row>
    <row r="17" spans="1:10" ht="45" customHeight="1" x14ac:dyDescent="0.2">
      <c r="A17" s="65"/>
      <c r="B17" s="33"/>
      <c r="C17" s="34"/>
      <c r="D17" s="35"/>
      <c r="E17" s="88" t="s">
        <v>67</v>
      </c>
      <c r="F17" s="27" t="s">
        <v>81</v>
      </c>
      <c r="G17" s="30">
        <v>59</v>
      </c>
      <c r="H17" s="30">
        <v>59</v>
      </c>
      <c r="I17" s="47">
        <f t="shared" ref="I17:I51" si="1">G17-H17</f>
        <v>0</v>
      </c>
      <c r="J17" s="71" t="s">
        <v>124</v>
      </c>
    </row>
    <row r="18" spans="1:10" ht="45" customHeight="1" x14ac:dyDescent="0.2">
      <c r="A18" s="65"/>
      <c r="B18" s="33"/>
      <c r="C18" s="34"/>
      <c r="D18" s="35"/>
      <c r="E18" s="90"/>
      <c r="F18" s="27" t="s">
        <v>82</v>
      </c>
      <c r="G18" s="30">
        <v>119</v>
      </c>
      <c r="H18" s="30">
        <v>119</v>
      </c>
      <c r="I18" s="47">
        <f t="shared" si="1"/>
        <v>0</v>
      </c>
      <c r="J18" s="71" t="s">
        <v>125</v>
      </c>
    </row>
    <row r="19" spans="1:10" ht="45" customHeight="1" x14ac:dyDescent="0.2">
      <c r="A19" s="65"/>
      <c r="B19" s="33"/>
      <c r="C19" s="34"/>
      <c r="D19" s="35"/>
      <c r="E19" s="90"/>
      <c r="F19" s="27" t="s">
        <v>83</v>
      </c>
      <c r="G19" s="30">
        <v>3877</v>
      </c>
      <c r="H19" s="30">
        <v>3877</v>
      </c>
      <c r="I19" s="47">
        <f t="shared" si="1"/>
        <v>0</v>
      </c>
      <c r="J19" s="71" t="s">
        <v>126</v>
      </c>
    </row>
    <row r="20" spans="1:10" ht="45" customHeight="1" x14ac:dyDescent="0.2">
      <c r="A20" s="65"/>
      <c r="B20" s="33"/>
      <c r="C20" s="34"/>
      <c r="D20" s="35"/>
      <c r="E20" s="90"/>
      <c r="F20" s="27" t="s">
        <v>84</v>
      </c>
      <c r="G20" s="30">
        <v>2218</v>
      </c>
      <c r="H20" s="30">
        <v>2218</v>
      </c>
      <c r="I20" s="47">
        <f t="shared" si="1"/>
        <v>0</v>
      </c>
      <c r="J20" s="71" t="s">
        <v>127</v>
      </c>
    </row>
    <row r="21" spans="1:10" ht="45" customHeight="1" x14ac:dyDescent="0.2">
      <c r="A21" s="65"/>
      <c r="B21" s="33"/>
      <c r="C21" s="34"/>
      <c r="D21" s="35"/>
      <c r="E21" s="90"/>
      <c r="F21" s="27" t="s">
        <v>85</v>
      </c>
      <c r="G21" s="30">
        <v>0</v>
      </c>
      <c r="H21" s="30">
        <v>891</v>
      </c>
      <c r="I21" s="31">
        <f t="shared" si="1"/>
        <v>-891</v>
      </c>
      <c r="J21" s="71"/>
    </row>
    <row r="22" spans="1:10" ht="45" customHeight="1" x14ac:dyDescent="0.2">
      <c r="A22" s="65"/>
      <c r="B22" s="33"/>
      <c r="C22" s="34"/>
      <c r="D22" s="35"/>
      <c r="E22" s="88" t="s">
        <v>86</v>
      </c>
      <c r="F22" s="27" t="s">
        <v>87</v>
      </c>
      <c r="G22" s="30">
        <v>16500</v>
      </c>
      <c r="H22" s="30">
        <v>16500</v>
      </c>
      <c r="I22" s="47">
        <f t="shared" si="1"/>
        <v>0</v>
      </c>
      <c r="J22" s="71" t="s">
        <v>136</v>
      </c>
    </row>
    <row r="23" spans="1:10" ht="45" customHeight="1" x14ac:dyDescent="0.2">
      <c r="A23" s="65"/>
      <c r="B23" s="33"/>
      <c r="C23" s="34"/>
      <c r="D23" s="35"/>
      <c r="E23" s="90"/>
      <c r="F23" s="27" t="s">
        <v>88</v>
      </c>
      <c r="G23" s="30">
        <v>8250</v>
      </c>
      <c r="H23" s="30">
        <v>8250</v>
      </c>
      <c r="I23" s="47">
        <f t="shared" si="1"/>
        <v>0</v>
      </c>
      <c r="J23" s="71" t="s">
        <v>137</v>
      </c>
    </row>
    <row r="24" spans="1:10" ht="45" customHeight="1" x14ac:dyDescent="0.2">
      <c r="A24" s="65"/>
      <c r="B24" s="33"/>
      <c r="C24" s="34"/>
      <c r="D24" s="35"/>
      <c r="E24" s="90"/>
      <c r="F24" s="27" t="s">
        <v>89</v>
      </c>
      <c r="G24" s="30">
        <v>3960</v>
      </c>
      <c r="H24" s="30">
        <v>3960</v>
      </c>
      <c r="I24" s="47">
        <f t="shared" si="1"/>
        <v>0</v>
      </c>
      <c r="J24" s="71" t="s">
        <v>138</v>
      </c>
    </row>
    <row r="25" spans="1:10" ht="45" customHeight="1" x14ac:dyDescent="0.2">
      <c r="A25" s="65"/>
      <c r="B25" s="33"/>
      <c r="C25" s="34"/>
      <c r="D25" s="35"/>
      <c r="E25" s="90"/>
      <c r="F25" s="27" t="s">
        <v>90</v>
      </c>
      <c r="G25" s="30">
        <v>3300</v>
      </c>
      <c r="H25" s="30">
        <v>3300</v>
      </c>
      <c r="I25" s="47">
        <f t="shared" si="1"/>
        <v>0</v>
      </c>
      <c r="J25" s="71" t="s">
        <v>139</v>
      </c>
    </row>
    <row r="26" spans="1:10" ht="45" customHeight="1" x14ac:dyDescent="0.2">
      <c r="A26" s="65"/>
      <c r="B26" s="33"/>
      <c r="C26" s="34"/>
      <c r="D26" s="35"/>
      <c r="E26" s="90"/>
      <c r="F26" s="27" t="s">
        <v>91</v>
      </c>
      <c r="G26" s="30">
        <v>1347</v>
      </c>
      <c r="H26" s="30">
        <v>1347</v>
      </c>
      <c r="I26" s="47">
        <f t="shared" si="1"/>
        <v>0</v>
      </c>
      <c r="J26" s="71" t="s">
        <v>140</v>
      </c>
    </row>
    <row r="27" spans="1:10" ht="45" customHeight="1" x14ac:dyDescent="0.2">
      <c r="A27" s="65"/>
      <c r="B27" s="33"/>
      <c r="C27" s="34"/>
      <c r="D27" s="35"/>
      <c r="E27" s="90"/>
      <c r="F27" s="27" t="s">
        <v>92</v>
      </c>
      <c r="G27" s="30">
        <v>962</v>
      </c>
      <c r="H27" s="30">
        <v>962</v>
      </c>
      <c r="I27" s="47">
        <f t="shared" si="1"/>
        <v>0</v>
      </c>
      <c r="J27" s="71" t="s">
        <v>141</v>
      </c>
    </row>
    <row r="28" spans="1:10" ht="45" customHeight="1" x14ac:dyDescent="0.2">
      <c r="A28" s="65"/>
      <c r="B28" s="33"/>
      <c r="C28" s="34"/>
      <c r="D28" s="35"/>
      <c r="E28" s="90"/>
      <c r="F28" s="27" t="s">
        <v>93</v>
      </c>
      <c r="G28" s="30">
        <v>3300</v>
      </c>
      <c r="H28" s="30">
        <v>3300</v>
      </c>
      <c r="I28" s="47">
        <f t="shared" si="1"/>
        <v>0</v>
      </c>
      <c r="J28" s="71" t="s">
        <v>142</v>
      </c>
    </row>
    <row r="29" spans="1:10" ht="45" customHeight="1" x14ac:dyDescent="0.2">
      <c r="A29" s="65"/>
      <c r="B29" s="33"/>
      <c r="C29" s="34"/>
      <c r="D29" s="35"/>
      <c r="E29" s="90"/>
      <c r="F29" s="27" t="s">
        <v>94</v>
      </c>
      <c r="G29" s="30">
        <v>1650</v>
      </c>
      <c r="H29" s="30">
        <v>1650</v>
      </c>
      <c r="I29" s="47">
        <f t="shared" si="1"/>
        <v>0</v>
      </c>
      <c r="J29" s="71" t="s">
        <v>143</v>
      </c>
    </row>
    <row r="30" spans="1:10" ht="45" customHeight="1" x14ac:dyDescent="0.2">
      <c r="A30" s="65"/>
      <c r="B30" s="33"/>
      <c r="C30" s="34"/>
      <c r="D30" s="35"/>
      <c r="E30" s="90"/>
      <c r="F30" s="27" t="s">
        <v>95</v>
      </c>
      <c r="G30" s="30">
        <v>825</v>
      </c>
      <c r="H30" s="30">
        <v>825</v>
      </c>
      <c r="I30" s="47">
        <f t="shared" si="1"/>
        <v>0</v>
      </c>
      <c r="J30" s="71" t="s">
        <v>144</v>
      </c>
    </row>
    <row r="31" spans="1:10" ht="45" customHeight="1" x14ac:dyDescent="0.2">
      <c r="A31" s="65"/>
      <c r="B31" s="33"/>
      <c r="C31" s="34"/>
      <c r="D31" s="35"/>
      <c r="E31" s="90"/>
      <c r="F31" s="27" t="s">
        <v>96</v>
      </c>
      <c r="G31" s="30">
        <v>2475</v>
      </c>
      <c r="H31" s="30">
        <v>2475</v>
      </c>
      <c r="I31" s="47">
        <f t="shared" si="1"/>
        <v>0</v>
      </c>
      <c r="J31" s="71" t="s">
        <v>145</v>
      </c>
    </row>
    <row r="32" spans="1:10" ht="45" customHeight="1" x14ac:dyDescent="0.2">
      <c r="A32" s="65"/>
      <c r="B32" s="33"/>
      <c r="C32" s="34"/>
      <c r="D32" s="35"/>
      <c r="E32" s="90"/>
      <c r="F32" s="27" t="s">
        <v>97</v>
      </c>
      <c r="G32" s="30">
        <v>2750</v>
      </c>
      <c r="H32" s="30">
        <v>2750</v>
      </c>
      <c r="I32" s="47">
        <f t="shared" si="1"/>
        <v>0</v>
      </c>
      <c r="J32" s="71" t="s">
        <v>146</v>
      </c>
    </row>
    <row r="33" spans="1:12" ht="45" customHeight="1" x14ac:dyDescent="0.2">
      <c r="A33" s="65"/>
      <c r="B33" s="33"/>
      <c r="C33" s="34"/>
      <c r="D33" s="35"/>
      <c r="E33" s="90"/>
      <c r="F33" s="27" t="s">
        <v>98</v>
      </c>
      <c r="G33" s="30">
        <v>1925</v>
      </c>
      <c r="H33" s="30">
        <v>1925</v>
      </c>
      <c r="I33" s="47">
        <f t="shared" si="1"/>
        <v>0</v>
      </c>
      <c r="J33" s="71" t="s">
        <v>147</v>
      </c>
      <c r="K33" s="51"/>
      <c r="L33" s="51"/>
    </row>
    <row r="34" spans="1:12" ht="45" customHeight="1" x14ac:dyDescent="0.2">
      <c r="A34" s="65"/>
      <c r="B34" s="33"/>
      <c r="C34" s="34"/>
      <c r="D34" s="35"/>
      <c r="E34" s="89"/>
      <c r="F34" s="27" t="s">
        <v>99</v>
      </c>
      <c r="G34" s="30">
        <v>550</v>
      </c>
      <c r="H34" s="30">
        <v>550</v>
      </c>
      <c r="I34" s="47">
        <f t="shared" si="1"/>
        <v>0</v>
      </c>
      <c r="J34" s="71" t="s">
        <v>148</v>
      </c>
      <c r="K34" s="51"/>
      <c r="L34" s="51"/>
    </row>
    <row r="35" spans="1:12" ht="45" customHeight="1" x14ac:dyDescent="0.2">
      <c r="A35" s="65"/>
      <c r="B35" s="33"/>
      <c r="C35" s="34"/>
      <c r="D35" s="35"/>
      <c r="E35" s="88" t="s">
        <v>100</v>
      </c>
      <c r="F35" s="27" t="s">
        <v>101</v>
      </c>
      <c r="G35" s="30">
        <v>4675</v>
      </c>
      <c r="H35" s="30">
        <v>4675</v>
      </c>
      <c r="I35" s="47">
        <f t="shared" si="1"/>
        <v>0</v>
      </c>
      <c r="J35" s="71" t="s">
        <v>149</v>
      </c>
      <c r="K35" s="51"/>
      <c r="L35" s="51"/>
    </row>
    <row r="36" spans="1:12" ht="45" customHeight="1" x14ac:dyDescent="0.2">
      <c r="A36" s="65"/>
      <c r="B36" s="33"/>
      <c r="C36" s="34"/>
      <c r="D36" s="35"/>
      <c r="E36" s="90"/>
      <c r="F36" s="27" t="s">
        <v>102</v>
      </c>
      <c r="G36" s="30">
        <v>13640</v>
      </c>
      <c r="H36" s="30">
        <v>13640</v>
      </c>
      <c r="I36" s="47">
        <f t="shared" si="1"/>
        <v>0</v>
      </c>
      <c r="J36" s="71" t="s">
        <v>150</v>
      </c>
      <c r="K36" s="51"/>
      <c r="L36" s="51"/>
    </row>
    <row r="37" spans="1:12" ht="45" customHeight="1" x14ac:dyDescent="0.2">
      <c r="A37" s="65"/>
      <c r="B37" s="33"/>
      <c r="C37" s="34"/>
      <c r="D37" s="35"/>
      <c r="E37" s="89"/>
      <c r="F37" s="27" t="s">
        <v>103</v>
      </c>
      <c r="G37" s="30">
        <v>6600</v>
      </c>
      <c r="H37" s="30">
        <v>6600</v>
      </c>
      <c r="I37" s="47">
        <f t="shared" si="1"/>
        <v>0</v>
      </c>
      <c r="J37" s="71" t="s">
        <v>128</v>
      </c>
      <c r="K37" s="51"/>
      <c r="L37" s="51"/>
    </row>
    <row r="38" spans="1:12" ht="45" customHeight="1" x14ac:dyDescent="0.2">
      <c r="A38" s="65"/>
      <c r="B38" s="33"/>
      <c r="C38" s="34"/>
      <c r="D38" s="35"/>
      <c r="E38" s="88" t="s">
        <v>104</v>
      </c>
      <c r="F38" s="54" t="s">
        <v>105</v>
      </c>
      <c r="G38" s="30">
        <v>31680</v>
      </c>
      <c r="H38" s="30">
        <v>31680</v>
      </c>
      <c r="I38" s="47">
        <f t="shared" si="1"/>
        <v>0</v>
      </c>
      <c r="J38" s="71" t="s">
        <v>151</v>
      </c>
      <c r="K38" s="51"/>
      <c r="L38" s="51"/>
    </row>
    <row r="39" spans="1:12" ht="45" customHeight="1" x14ac:dyDescent="0.2">
      <c r="A39" s="65"/>
      <c r="B39" s="33"/>
      <c r="C39" s="34"/>
      <c r="D39" s="35"/>
      <c r="E39" s="90"/>
      <c r="F39" s="54" t="s">
        <v>106</v>
      </c>
      <c r="G39" s="30">
        <v>6600</v>
      </c>
      <c r="H39" s="30">
        <v>6600</v>
      </c>
      <c r="I39" s="47">
        <f t="shared" si="1"/>
        <v>0</v>
      </c>
      <c r="J39" s="71" t="s">
        <v>129</v>
      </c>
      <c r="K39" s="51"/>
      <c r="L39" s="51"/>
    </row>
    <row r="40" spans="1:12" ht="45" customHeight="1" x14ac:dyDescent="0.2">
      <c r="A40" s="65"/>
      <c r="B40" s="33"/>
      <c r="C40" s="34"/>
      <c r="D40" s="35"/>
      <c r="E40" s="89"/>
      <c r="F40" s="54" t="s">
        <v>107</v>
      </c>
      <c r="G40" s="30">
        <v>3300</v>
      </c>
      <c r="H40" s="30">
        <v>3300</v>
      </c>
      <c r="I40" s="47">
        <f t="shared" si="1"/>
        <v>0</v>
      </c>
      <c r="J40" s="71" t="s">
        <v>130</v>
      </c>
      <c r="K40" s="51"/>
      <c r="L40" s="51"/>
    </row>
    <row r="41" spans="1:12" ht="45" customHeight="1" x14ac:dyDescent="0.2">
      <c r="A41" s="45"/>
      <c r="B41" s="38"/>
      <c r="C41" s="28"/>
      <c r="D41" s="37"/>
      <c r="E41" s="28"/>
      <c r="F41" s="29" t="s">
        <v>68</v>
      </c>
      <c r="G41" s="31">
        <f>SUM(G13:G40)</f>
        <v>174810</v>
      </c>
      <c r="H41" s="31">
        <f>SUM(H13:H40)</f>
        <v>175541</v>
      </c>
      <c r="I41" s="31">
        <f t="shared" ref="I41" si="2">SUM(I12:I40)</f>
        <v>-731</v>
      </c>
      <c r="J41" s="71"/>
      <c r="K41" s="51"/>
      <c r="L41" s="51"/>
    </row>
    <row r="42" spans="1:12" ht="45" customHeight="1" x14ac:dyDescent="0.2">
      <c r="A42" s="32" t="s">
        <v>69</v>
      </c>
      <c r="B42" s="33">
        <v>2</v>
      </c>
      <c r="C42" s="34" t="s">
        <v>70</v>
      </c>
      <c r="D42" s="35" t="s">
        <v>108</v>
      </c>
      <c r="E42" s="92" t="s">
        <v>109</v>
      </c>
      <c r="F42" s="55" t="s">
        <v>110</v>
      </c>
      <c r="G42" s="30">
        <v>55000</v>
      </c>
      <c r="H42" s="30">
        <v>55000</v>
      </c>
      <c r="I42" s="47">
        <f t="shared" si="1"/>
        <v>0</v>
      </c>
      <c r="J42" s="71" t="s">
        <v>131</v>
      </c>
      <c r="K42" s="51"/>
      <c r="L42" s="51"/>
    </row>
    <row r="43" spans="1:12" ht="45" customHeight="1" x14ac:dyDescent="0.2">
      <c r="A43" s="32"/>
      <c r="B43" s="33"/>
      <c r="C43" s="34"/>
      <c r="D43" s="35"/>
      <c r="E43" s="92"/>
      <c r="F43" s="55" t="s">
        <v>111</v>
      </c>
      <c r="G43" s="30">
        <v>33000</v>
      </c>
      <c r="H43" s="30">
        <v>33000</v>
      </c>
      <c r="I43" s="47">
        <f t="shared" si="1"/>
        <v>0</v>
      </c>
      <c r="J43" s="71" t="s">
        <v>132</v>
      </c>
      <c r="K43" s="51"/>
      <c r="L43" s="51"/>
    </row>
    <row r="44" spans="1:12" ht="45" customHeight="1" x14ac:dyDescent="0.2">
      <c r="A44" s="32"/>
      <c r="B44" s="33"/>
      <c r="C44" s="34"/>
      <c r="D44" s="35"/>
      <c r="E44" s="92"/>
      <c r="F44" s="55" t="s">
        <v>112</v>
      </c>
      <c r="G44" s="30">
        <v>22000</v>
      </c>
      <c r="H44" s="30">
        <v>22000</v>
      </c>
      <c r="I44" s="47">
        <f t="shared" si="1"/>
        <v>0</v>
      </c>
      <c r="J44" s="71" t="s">
        <v>133</v>
      </c>
      <c r="K44" s="51"/>
      <c r="L44" s="51"/>
    </row>
    <row r="45" spans="1:12" ht="45" customHeight="1" x14ac:dyDescent="0.2">
      <c r="A45" s="32"/>
      <c r="B45" s="34"/>
      <c r="C45" s="34"/>
      <c r="D45" s="35"/>
      <c r="E45" s="56"/>
      <c r="F45" s="29" t="s">
        <v>68</v>
      </c>
      <c r="G45" s="39">
        <f>SUM(G42:G44)</f>
        <v>110000</v>
      </c>
      <c r="H45" s="39">
        <f t="shared" ref="H45:I45" si="3">SUM(H42:H44)</f>
        <v>110000</v>
      </c>
      <c r="I45" s="39">
        <f t="shared" si="3"/>
        <v>0</v>
      </c>
      <c r="J45" s="71"/>
      <c r="K45" s="51"/>
      <c r="L45" s="51"/>
    </row>
    <row r="46" spans="1:12" ht="45" customHeight="1" x14ac:dyDescent="0.2">
      <c r="A46" s="40" t="s">
        <v>69</v>
      </c>
      <c r="B46" s="41">
        <v>5</v>
      </c>
      <c r="C46" s="42" t="s">
        <v>70</v>
      </c>
      <c r="D46" s="43" t="s">
        <v>71</v>
      </c>
      <c r="E46" s="88" t="s">
        <v>72</v>
      </c>
      <c r="F46" s="54" t="s">
        <v>113</v>
      </c>
      <c r="G46" s="31">
        <v>6600</v>
      </c>
      <c r="H46" s="31">
        <v>6600</v>
      </c>
      <c r="I46" s="47">
        <f t="shared" si="1"/>
        <v>0</v>
      </c>
      <c r="J46" s="71" t="s">
        <v>152</v>
      </c>
      <c r="K46" s="51"/>
      <c r="L46" s="51"/>
    </row>
    <row r="47" spans="1:12" ht="45" customHeight="1" x14ac:dyDescent="0.2">
      <c r="A47" s="32"/>
      <c r="B47" s="33"/>
      <c r="C47" s="34"/>
      <c r="D47" s="35"/>
      <c r="E47" s="89"/>
      <c r="F47" s="26" t="s">
        <v>114</v>
      </c>
      <c r="G47" s="30">
        <v>8800</v>
      </c>
      <c r="H47" s="30">
        <v>8800</v>
      </c>
      <c r="I47" s="47">
        <f t="shared" si="1"/>
        <v>0</v>
      </c>
      <c r="J47" s="71" t="s">
        <v>153</v>
      </c>
      <c r="K47" s="51"/>
      <c r="L47" s="51"/>
    </row>
    <row r="48" spans="1:12" ht="45" customHeight="1" x14ac:dyDescent="0.2">
      <c r="A48" s="32"/>
      <c r="B48" s="33"/>
      <c r="C48" s="34"/>
      <c r="D48" s="35"/>
      <c r="E48" s="88" t="s">
        <v>115</v>
      </c>
      <c r="F48" s="26" t="s">
        <v>116</v>
      </c>
      <c r="G48" s="30">
        <v>0</v>
      </c>
      <c r="H48" s="30">
        <v>0</v>
      </c>
      <c r="I48" s="47">
        <f t="shared" si="1"/>
        <v>0</v>
      </c>
      <c r="J48" s="71"/>
    </row>
    <row r="49" spans="1:10" ht="45" customHeight="1" x14ac:dyDescent="0.2">
      <c r="A49" s="32"/>
      <c r="B49" s="33"/>
      <c r="C49" s="34"/>
      <c r="D49" s="35"/>
      <c r="E49" s="90"/>
      <c r="F49" s="26" t="s">
        <v>117</v>
      </c>
      <c r="G49" s="30">
        <v>0</v>
      </c>
      <c r="H49" s="30">
        <v>0</v>
      </c>
      <c r="I49" s="47">
        <f t="shared" si="1"/>
        <v>0</v>
      </c>
      <c r="J49" s="71"/>
    </row>
    <row r="50" spans="1:10" ht="45" customHeight="1" x14ac:dyDescent="0.2">
      <c r="A50" s="32"/>
      <c r="B50" s="33"/>
      <c r="C50" s="34"/>
      <c r="D50" s="35"/>
      <c r="E50" s="89"/>
      <c r="F50" s="26" t="s">
        <v>118</v>
      </c>
      <c r="G50" s="30">
        <v>0</v>
      </c>
      <c r="H50" s="30">
        <v>0</v>
      </c>
      <c r="I50" s="47">
        <f t="shared" si="1"/>
        <v>0</v>
      </c>
      <c r="J50" s="71"/>
    </row>
    <row r="51" spans="1:10" ht="45" customHeight="1" x14ac:dyDescent="0.2">
      <c r="A51" s="36"/>
      <c r="B51" s="28"/>
      <c r="C51" s="28"/>
      <c r="D51" s="37"/>
      <c r="E51" s="56"/>
      <c r="F51" s="29" t="s">
        <v>68</v>
      </c>
      <c r="G51" s="39">
        <f>SUM(G46:G50)</f>
        <v>15400</v>
      </c>
      <c r="H51" s="30">
        <f>SUM(H46:H50)</f>
        <v>15400</v>
      </c>
      <c r="I51" s="47">
        <f t="shared" si="1"/>
        <v>0</v>
      </c>
      <c r="J51" s="71"/>
    </row>
    <row r="52" spans="1:10" ht="30" customHeight="1" x14ac:dyDescent="0.2">
      <c r="A52" s="32" t="s">
        <v>69</v>
      </c>
      <c r="B52" s="33">
        <v>14</v>
      </c>
      <c r="C52" s="34" t="s">
        <v>70</v>
      </c>
      <c r="D52" s="35" t="s">
        <v>73</v>
      </c>
      <c r="E52" s="57" t="s">
        <v>74</v>
      </c>
      <c r="F52" s="58" t="s">
        <v>119</v>
      </c>
      <c r="G52" s="39">
        <v>192</v>
      </c>
      <c r="H52" s="39">
        <v>192</v>
      </c>
      <c r="I52" s="47">
        <f t="shared" ref="I52:I57" si="4">G52-H52</f>
        <v>0</v>
      </c>
      <c r="J52" s="71" t="s">
        <v>134</v>
      </c>
    </row>
    <row r="53" spans="1:10" ht="30" customHeight="1" x14ac:dyDescent="0.2">
      <c r="A53" s="32"/>
      <c r="B53" s="33"/>
      <c r="C53" s="34"/>
      <c r="D53" s="35"/>
      <c r="E53" s="57" t="s">
        <v>74</v>
      </c>
      <c r="F53" s="58" t="s">
        <v>120</v>
      </c>
      <c r="G53" s="39">
        <v>770</v>
      </c>
      <c r="H53" s="39">
        <v>770</v>
      </c>
      <c r="I53" s="47">
        <f t="shared" si="4"/>
        <v>0</v>
      </c>
      <c r="J53" s="71" t="s">
        <v>135</v>
      </c>
    </row>
    <row r="54" spans="1:10" ht="30" customHeight="1" x14ac:dyDescent="0.2">
      <c r="A54" s="36"/>
      <c r="B54" s="28"/>
      <c r="C54" s="28"/>
      <c r="D54" s="37"/>
      <c r="E54" s="78" t="s">
        <v>68</v>
      </c>
      <c r="F54" s="91"/>
      <c r="G54" s="30">
        <f>SUM(G52:G53)</f>
        <v>962</v>
      </c>
      <c r="H54" s="30">
        <f>SUM(H52:H53)</f>
        <v>962</v>
      </c>
      <c r="I54" s="47">
        <f t="shared" si="4"/>
        <v>0</v>
      </c>
      <c r="J54" s="72"/>
    </row>
    <row r="55" spans="1:10" ht="30" customHeight="1" x14ac:dyDescent="0.2">
      <c r="A55" s="45" t="s">
        <v>9</v>
      </c>
      <c r="B55" s="38">
        <v>15</v>
      </c>
      <c r="C55" s="28" t="s">
        <v>10</v>
      </c>
      <c r="D55" s="37" t="s">
        <v>29</v>
      </c>
      <c r="E55" s="46" t="s">
        <v>30</v>
      </c>
      <c r="F55" s="67">
        <f>G55/G57</f>
        <v>4.4183640437456762E-2</v>
      </c>
      <c r="G55" s="98">
        <f>G8-(G41+G45+G51+G54)</f>
        <v>13922</v>
      </c>
      <c r="H55" s="98">
        <f>H8-(H41+H45+H51+H54)</f>
        <v>13191</v>
      </c>
      <c r="I55" s="47">
        <f t="shared" si="4"/>
        <v>731</v>
      </c>
      <c r="J55" s="66"/>
    </row>
    <row r="56" spans="1:10" ht="30" customHeight="1" x14ac:dyDescent="0.2">
      <c r="A56" s="36"/>
      <c r="B56" s="28"/>
      <c r="C56" s="28"/>
      <c r="D56" s="37"/>
      <c r="E56" s="28"/>
      <c r="F56" s="37" t="s">
        <v>16</v>
      </c>
      <c r="G56" s="97">
        <f>SUM(G55:G55)</f>
        <v>13922</v>
      </c>
      <c r="H56" s="97">
        <f>SUM(H55:H55)</f>
        <v>13191</v>
      </c>
      <c r="I56" s="47">
        <f t="shared" si="4"/>
        <v>731</v>
      </c>
      <c r="J56" s="66"/>
    </row>
    <row r="57" spans="1:10" ht="30" customHeight="1" x14ac:dyDescent="0.2">
      <c r="A57" s="36"/>
      <c r="B57" s="28"/>
      <c r="C57" s="28"/>
      <c r="D57" s="28"/>
      <c r="E57" s="28"/>
      <c r="F57" s="37" t="s">
        <v>17</v>
      </c>
      <c r="G57" s="97">
        <f>G41+G45+G51+G54+G56</f>
        <v>315094</v>
      </c>
      <c r="H57" s="97">
        <f>H41+H45+H51+H54+H56</f>
        <v>315094</v>
      </c>
      <c r="I57" s="47">
        <f t="shared" si="4"/>
        <v>0</v>
      </c>
      <c r="J57" s="37"/>
    </row>
    <row r="58" spans="1:10" ht="19.5" customHeight="1" x14ac:dyDescent="0.2">
      <c r="A58" s="68"/>
      <c r="B58" s="68"/>
      <c r="C58" s="68"/>
      <c r="D58" s="68"/>
      <c r="E58" s="68"/>
      <c r="F58" s="68"/>
      <c r="G58" s="68"/>
      <c r="H58" s="68"/>
      <c r="I58" s="69"/>
      <c r="J58" s="70"/>
    </row>
    <row r="59" spans="1:10" ht="19.5" customHeight="1" x14ac:dyDescent="0.2">
      <c r="A59" s="68"/>
      <c r="B59" s="68"/>
      <c r="C59" s="68"/>
      <c r="D59" s="68"/>
      <c r="E59" s="68"/>
      <c r="F59" s="68"/>
      <c r="G59" s="68"/>
      <c r="H59" s="68"/>
      <c r="I59" s="69"/>
      <c r="J59" s="70"/>
    </row>
    <row r="60" spans="1:10" ht="19.5" customHeight="1" x14ac:dyDescent="0.2">
      <c r="A60" s="68"/>
      <c r="B60" s="68"/>
      <c r="C60" s="68"/>
      <c r="D60" s="68"/>
      <c r="E60" s="68"/>
      <c r="F60" s="68"/>
      <c r="G60" s="68"/>
      <c r="H60" s="68"/>
      <c r="I60" s="69"/>
      <c r="J60" s="70"/>
    </row>
    <row r="61" spans="1:10" ht="19.5" customHeight="1" x14ac:dyDescent="0.2">
      <c r="A61" s="68"/>
      <c r="B61" s="68"/>
      <c r="C61" s="68"/>
      <c r="D61" s="68"/>
      <c r="E61" s="68"/>
      <c r="F61" s="68"/>
      <c r="G61" s="68"/>
      <c r="H61" s="68"/>
      <c r="I61" s="69"/>
      <c r="J61" s="70"/>
    </row>
    <row r="62" spans="1:10" ht="19.5" customHeight="1" x14ac:dyDescent="0.2">
      <c r="A62" s="68"/>
      <c r="B62" s="68"/>
      <c r="C62" s="68"/>
      <c r="D62" s="68"/>
      <c r="E62" s="68"/>
      <c r="F62" s="68"/>
      <c r="G62" s="68"/>
      <c r="H62" s="68"/>
      <c r="I62" s="69"/>
      <c r="J62" s="70"/>
    </row>
    <row r="63" spans="1:10" ht="19.5" customHeight="1" x14ac:dyDescent="0.2">
      <c r="A63" s="68"/>
      <c r="B63" s="68"/>
      <c r="C63" s="68"/>
      <c r="D63" s="68"/>
      <c r="E63" s="68"/>
      <c r="F63" s="68"/>
      <c r="G63" s="68"/>
      <c r="H63" s="68"/>
      <c r="I63" s="69"/>
      <c r="J63" s="70"/>
    </row>
    <row r="64" spans="1:10" ht="19.5" customHeight="1" x14ac:dyDescent="0.2">
      <c r="A64" s="68"/>
      <c r="B64" s="68"/>
      <c r="C64" s="68"/>
      <c r="D64" s="68"/>
      <c r="E64" s="68"/>
      <c r="F64" s="68"/>
      <c r="G64" s="68"/>
      <c r="H64" s="68"/>
      <c r="I64" s="69"/>
      <c r="J64" s="70"/>
    </row>
  </sheetData>
  <mergeCells count="27">
    <mergeCell ref="E54:F54"/>
    <mergeCell ref="E17:E21"/>
    <mergeCell ref="E22:E34"/>
    <mergeCell ref="E35:E37"/>
    <mergeCell ref="E38:E40"/>
    <mergeCell ref="E42:E44"/>
    <mergeCell ref="E7:F7"/>
    <mergeCell ref="A8:F8"/>
    <mergeCell ref="I10:J10"/>
    <mergeCell ref="E46:E47"/>
    <mergeCell ref="E48:E50"/>
    <mergeCell ref="E13:E16"/>
    <mergeCell ref="A11:D11"/>
    <mergeCell ref="E11:F11"/>
    <mergeCell ref="I11:J11"/>
    <mergeCell ref="A12:D12"/>
    <mergeCell ref="E6:F6"/>
    <mergeCell ref="A5:D5"/>
    <mergeCell ref="E5:F5"/>
    <mergeCell ref="I1:J1"/>
    <mergeCell ref="A4:D4"/>
    <mergeCell ref="E4:F4"/>
    <mergeCell ref="I4:J4"/>
    <mergeCell ref="C2:D2"/>
    <mergeCell ref="C3:D3"/>
    <mergeCell ref="E2:F2"/>
    <mergeCell ref="E3:I3"/>
  </mergeCells>
  <phoneticPr fontId="2"/>
  <dataValidations disablePrompts="1" count="1">
    <dataValidation type="list" allowBlank="1" showInputMessage="1" showErrorMessage="1" sqref="E2:F2" xr:uid="{63DAD4B6-3D8E-443F-9DF0-8989329E57AA}">
      <formula1>"理念共感拡大委員会,地域活性委員会,事務局,70周年記念委員会"</formula1>
    </dataValidation>
  </dataValidations>
  <hyperlinks>
    <hyperlink ref="J13" r:id="rId1" display="seikyuusyo\siminnkouenn.pdf" xr:uid="{AFFD7B99-FC05-4997-8FC0-9997AAAA2F6C}"/>
    <hyperlink ref="J14" r:id="rId2" xr:uid="{E8E4F906-7380-4EE7-939F-59BC1CE37EEB}"/>
    <hyperlink ref="J15" r:id="rId3" xr:uid="{9BAEE6CB-116E-4471-92F9-8F6D1AE5687B}"/>
    <hyperlink ref="J16" r:id="rId4" display="seikyuusyo\soranpo(seikyuusyo).pdf" xr:uid="{6635D58C-65F3-42F9-8C44-0AC1DA2AAA7D}"/>
    <hyperlink ref="J17" r:id="rId5" xr:uid="{22B9514F-45F1-4ED1-AC0B-1E5252B59CF0}"/>
    <hyperlink ref="J18" r:id="rId6" xr:uid="{4226E6DE-9911-4C4D-966B-CFF2130CF33A}"/>
    <hyperlink ref="J19" r:id="rId7" xr:uid="{90B0A1B4-13DF-4D14-9CCF-A9D9A903A117}"/>
    <hyperlink ref="J20" r:id="rId8" xr:uid="{D6013B2C-8690-4207-858C-EF8F4133F2B6}"/>
    <hyperlink ref="J52" r:id="rId9" xr:uid="{8086593A-2BE4-4EE4-828D-53B120D30DC8}"/>
    <hyperlink ref="J53" r:id="rId10" xr:uid="{BF37C095-13EE-4592-BA0F-A94BE13E4C5F}"/>
    <hyperlink ref="J37" r:id="rId11" xr:uid="{61AABD39-BFE5-4557-A935-60F4AC69929B}"/>
    <hyperlink ref="J39" r:id="rId12" xr:uid="{6A510127-AAC9-4322-9F47-BFAD0D641422}"/>
    <hyperlink ref="J40" r:id="rId13" xr:uid="{C18578B5-FB78-4A97-A558-0FFA631D834F}"/>
    <hyperlink ref="J42" r:id="rId14" xr:uid="{E56A2A1D-4DA6-4567-9B89-A402F69E0DA0}"/>
    <hyperlink ref="J43" r:id="rId15" xr:uid="{FF716567-E62E-4B28-8D5B-4BBF22245F61}"/>
    <hyperlink ref="J44" r:id="rId16" xr:uid="{BE203556-392A-4500-8EE9-241D77964209}"/>
    <hyperlink ref="J22" r:id="rId17" xr:uid="{9BDF8D9D-077C-4813-844C-ECDFB95CDB32}"/>
    <hyperlink ref="J23:J34" r:id="rId18" display="3-1" xr:uid="{B051A375-3B17-44EC-9640-B05FDDDAE5AF}"/>
    <hyperlink ref="J35" r:id="rId19" xr:uid="{2CB977AB-9D97-4831-B525-7A19333B7ADE}"/>
    <hyperlink ref="J36" r:id="rId20" xr:uid="{0920382E-BA3D-4AB6-B1E2-3EE61651B434}"/>
    <hyperlink ref="J38" r:id="rId21" xr:uid="{1B849308-F593-4E13-BCAC-DE318F581184}"/>
    <hyperlink ref="J46" r:id="rId22" xr:uid="{3CE25D5D-0839-4FA5-B4B8-80719CEF1B0B}"/>
    <hyperlink ref="J47" r:id="rId23" display="2-1" xr:uid="{35D21BBD-2BEE-46E5-8812-F01EF7C05E5F}"/>
  </hyperlinks>
  <printOptions horizontalCentered="1"/>
  <pageMargins left="0.78740157480314965" right="0" top="0.98425196850393704" bottom="0.62992125984251968" header="0.51181102362204722" footer="0.51181102362204722"/>
  <pageSetup paperSize="9" scale="34" orientation="portrait" r:id="rId24"/>
  <drawing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収支予算書-修正・補正(様式21)</vt:lpstr>
      <vt:lpstr>収益・費用明細書-修正・補正(様式22)</vt:lpstr>
      <vt:lpstr>'収益・費用明細書-修正・補正(様式22)'!Print_Area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hayakawa06</cp:lastModifiedBy>
  <cp:lastPrinted>2025-07-10T05:41:16Z</cp:lastPrinted>
  <dcterms:created xsi:type="dcterms:W3CDTF">2016-10-10T11:01:19Z</dcterms:created>
  <dcterms:modified xsi:type="dcterms:W3CDTF">2025-12-08T13:07:16Z</dcterms:modified>
</cp:coreProperties>
</file>