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st\Desktop\2025年度12月度理事会(6)\kyougi\jim12rk01\kessan\01_Shushi-Kessan-Hiyou\"/>
    </mc:Choice>
  </mc:AlternateContent>
  <xr:revisionPtr revIDLastSave="0" documentId="13_ncr:1_{E7CBE102-BA5D-4755-9012-8B92633A3E83}" xr6:coauthVersionLast="47" xr6:coauthVersionMax="47" xr10:uidLastSave="{00000000-0000-0000-0000-000000000000}"/>
  <bookViews>
    <workbookView xWindow="-98" yWindow="-98" windowWidth="20715" windowHeight="13155" tabRatio="829" activeTab="1" xr2:uid="{00000000-000D-0000-FFFF-FFFF00000000}"/>
  </bookViews>
  <sheets>
    <sheet name="収支決算報告書(様式11)" sheetId="1" r:id="rId1"/>
    <sheet name="収益・費用明細書(様式12)" sheetId="2" r:id="rId2"/>
    <sheet name="現金出納帳（様式16）" sheetId="3" r:id="rId3"/>
    <sheet name="口座出納帳（様式17）" sheetId="4" r:id="rId4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D14" i="4"/>
  <c r="F7" i="4"/>
  <c r="F8" i="4" s="1"/>
  <c r="F9" i="4" s="1"/>
  <c r="F10" i="4" s="1"/>
  <c r="F11" i="4" s="1"/>
  <c r="F12" i="4" s="1"/>
  <c r="F13" i="4" s="1"/>
  <c r="F14" i="4" l="1"/>
  <c r="F8" i="3" l="1"/>
  <c r="F9" i="3"/>
  <c r="F10" i="3"/>
  <c r="F11" i="3" s="1"/>
  <c r="F12" i="3" s="1"/>
  <c r="F13" i="3" s="1"/>
  <c r="F14" i="3" s="1"/>
  <c r="F16" i="3"/>
  <c r="D16" i="3"/>
  <c r="E16" i="3"/>
  <c r="H9" i="2"/>
  <c r="D33" i="1"/>
  <c r="D34" i="1" s="1"/>
  <c r="E15" i="1"/>
  <c r="H22" i="2"/>
  <c r="H35" i="2"/>
  <c r="H37" i="2"/>
  <c r="H38" i="2"/>
  <c r="I36" i="2"/>
  <c r="I37" i="2"/>
  <c r="G37" i="2"/>
  <c r="G38" i="2" s="1"/>
  <c r="I24" i="2"/>
  <c r="I25" i="2"/>
  <c r="I26" i="2"/>
  <c r="I27" i="2"/>
  <c r="I28" i="2"/>
  <c r="I29" i="2"/>
  <c r="I30" i="2"/>
  <c r="I31" i="2"/>
  <c r="I32" i="2"/>
  <c r="I33" i="2"/>
  <c r="I34" i="2"/>
  <c r="I23" i="2"/>
  <c r="I35" i="2" s="1"/>
  <c r="I21" i="2"/>
  <c r="G35" i="2"/>
  <c r="G22" i="2"/>
  <c r="I16" i="2"/>
  <c r="I17" i="2"/>
  <c r="I18" i="2"/>
  <c r="I19" i="2"/>
  <c r="I20" i="2"/>
  <c r="I15" i="2"/>
  <c r="I22" i="2" s="1"/>
  <c r="I8" i="2"/>
  <c r="I7" i="2"/>
  <c r="I9" i="2"/>
  <c r="G9" i="2"/>
  <c r="D16" i="1"/>
  <c r="C33" i="1"/>
  <c r="E33" i="1" s="1"/>
  <c r="E19" i="1"/>
  <c r="E18" i="1"/>
  <c r="E14" i="1"/>
  <c r="E16" i="1"/>
  <c r="C16" i="1"/>
  <c r="F32" i="1" s="1"/>
  <c r="D2" i="2"/>
  <c r="I38" i="2" l="1"/>
  <c r="F36" i="2"/>
</calcChain>
</file>

<file path=xl/sharedStrings.xml><?xml version="1.0" encoding="utf-8"?>
<sst xmlns="http://schemas.openxmlformats.org/spreadsheetml/2006/main" count="177" uniqueCount="144">
  <si>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</si>
  <si>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</si>
  <si>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</si>
  <si>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</si>
  <si>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</si>
  <si>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</si>
  <si>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</si>
  <si>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</si>
  <si>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</si>
  <si>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</si>
  <si>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</si>
  <si>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</si>
  <si>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</si>
  <si>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</si>
  <si>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</si>
  <si>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</si>
  <si>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</si>
  <si>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</si>
  <si>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</si>
  <si>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</si>
  <si>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</si>
  <si>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</si>
  <si>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</si>
  <si>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</si>
  <si>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</si>
  <si>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</si>
  <si>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</si>
  <si>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</si>
  <si>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</si>
  <si>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</si>
  <si>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</si>
  <si>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</si>
  <si>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</si>
  <si>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</si>
  <si>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</si>
  <si>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</si>
  <si>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</si>
  <si>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</si>
  <si>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</si>
  <si>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</si>
  <si>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</si>
  <si>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</si>
  <si>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</si>
  <si>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</si>
  <si>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</si>
  <si>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</si>
  <si>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</si>
  <si>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</si>
  <si>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</si>
  <si>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</si>
  <si>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</si>
  <si>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事業繰入金</t>
    <rPh sb="0" eb="2">
      <t>ジギョウ</t>
    </rPh>
    <rPh sb="2" eb="5">
      <t>クリイレキン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</si>
  <si>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</si>
  <si>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</si>
  <si>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(</t>
    <phoneticPr fontId="2"/>
  </si>
  <si>
    <t>)</t>
    <phoneticPr fontId="2"/>
  </si>
  <si>
    <t>委員会事業費　240,000円より</t>
    <rPh sb="0" eb="5">
      <t>イインカイジギョウ</t>
    </rPh>
    <rPh sb="5" eb="6">
      <t>ヒ</t>
    </rPh>
    <phoneticPr fontId="2"/>
  </si>
  <si>
    <t>事業名称：12月度例会</t>
    <rPh sb="0" eb="2">
      <t>ジギョウ</t>
    </rPh>
    <rPh sb="2" eb="4">
      <t>メイショウ</t>
    </rPh>
    <rPh sb="7" eb="9">
      <t>ガツド</t>
    </rPh>
    <rPh sb="9" eb="11">
      <t>レイカイ</t>
    </rPh>
    <phoneticPr fontId="3"/>
  </si>
  <si>
    <t>事業名称：12月度例会</t>
    <rPh sb="7" eb="9">
      <t>ガツド</t>
    </rPh>
    <rPh sb="9" eb="11">
      <t>レイカイ</t>
    </rPh>
    <phoneticPr fontId="2"/>
  </si>
  <si>
    <t>委員会事業費より</t>
    <rPh sb="0" eb="3">
      <t>イインカイ</t>
    </rPh>
    <rPh sb="3" eb="6">
      <t>ジギョウヒ</t>
    </rPh>
    <phoneticPr fontId="2"/>
  </si>
  <si>
    <t>受取利息</t>
    <rPh sb="0" eb="4">
      <t>ウケトリリソク</t>
    </rPh>
    <phoneticPr fontId="2"/>
  </si>
  <si>
    <t>会場及び設営費</t>
    <rPh sb="0" eb="2">
      <t>カイジョウ</t>
    </rPh>
    <rPh sb="2" eb="3">
      <t>オヨ</t>
    </rPh>
    <rPh sb="4" eb="7">
      <t>セツエイヒ</t>
    </rPh>
    <phoneticPr fontId="2"/>
  </si>
  <si>
    <t>演出費</t>
    <rPh sb="0" eb="2">
      <t>エンシュツ</t>
    </rPh>
    <rPh sb="2" eb="3">
      <t>ヒ</t>
    </rPh>
    <phoneticPr fontId="2"/>
  </si>
  <si>
    <t>雑収入</t>
    <rPh sb="0" eb="3">
      <t>ザッシュウニュウ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</si>
  <si>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</si>
  <si>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3">
      <t>カイジョウヒ</t>
    </rPh>
    <phoneticPr fontId="2"/>
  </si>
  <si>
    <t>朝明の間(14:00～16:00)</t>
    <rPh sb="0" eb="2">
      <t>アサケ</t>
    </rPh>
    <rPh sb="3" eb="4">
      <t>マ</t>
    </rPh>
    <phoneticPr fontId="3"/>
  </si>
  <si>
    <t>設営費</t>
    <rPh sb="0" eb="3">
      <t>セツエイヒ</t>
    </rPh>
    <phoneticPr fontId="2"/>
  </si>
  <si>
    <t>看板吊り下げ用ワイヤー（4本）</t>
    <phoneticPr fontId="2"/>
  </si>
  <si>
    <t>音声変換器</t>
    <rPh sb="0" eb="2">
      <t>オンセイ</t>
    </rPh>
    <rPh sb="2" eb="5">
      <t>ヘンカンキ</t>
    </rPh>
    <phoneticPr fontId="2"/>
  </si>
  <si>
    <t>音響基本料金(有線マイク2本付)</t>
    <rPh sb="0" eb="2">
      <t>オンキョウ</t>
    </rPh>
    <rPh sb="2" eb="6">
      <t>キホンリョウキン</t>
    </rPh>
    <rPh sb="7" eb="9">
      <t>ユウセン</t>
    </rPh>
    <rPh sb="13" eb="14">
      <t>ホン</t>
    </rPh>
    <rPh sb="14" eb="15">
      <t>ツ</t>
    </rPh>
    <phoneticPr fontId="2"/>
  </si>
  <si>
    <t>仮設舞台(6台)</t>
    <rPh sb="0" eb="4">
      <t>カセツブタイ</t>
    </rPh>
    <rPh sb="6" eb="7">
      <t>ダイ</t>
    </rPh>
    <phoneticPr fontId="2"/>
  </si>
  <si>
    <t>金屏風(2本)</t>
    <rPh sb="0" eb="3">
      <t>キンビョウブ</t>
    </rPh>
    <rPh sb="5" eb="6">
      <t>ホン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</si>
  <si>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2"/>
  </si>
  <si>
    <t>小　　　　計</t>
    <rPh sb="0" eb="1">
      <t>ショウ</t>
    </rPh>
    <rPh sb="5" eb="6">
      <t>ケイ</t>
    </rPh>
    <phoneticPr fontId="2"/>
  </si>
  <si>
    <t>卒業証書（A4）縦型印刷含む（6枚）</t>
    <phoneticPr fontId="2"/>
  </si>
  <si>
    <t>卒業証書版下作成料</t>
    <phoneticPr fontId="2"/>
  </si>
  <si>
    <t>直前理事長感謝状　
楯LP-316B　レーザー彫刻</t>
    <phoneticPr fontId="2"/>
  </si>
  <si>
    <t>直前理事長感謝状
版下作成料</t>
    <phoneticPr fontId="2"/>
  </si>
  <si>
    <t>別注目録「卒業商品目録」</t>
    <phoneticPr fontId="2"/>
  </si>
  <si>
    <t>コサージュ卒業生用（6個）</t>
    <phoneticPr fontId="2"/>
  </si>
  <si>
    <t>花束</t>
    <phoneticPr fontId="2"/>
  </si>
  <si>
    <t>表彰盆（会場備品）</t>
    <phoneticPr fontId="2"/>
  </si>
  <si>
    <t>白手袋（メンバー備品）</t>
    <phoneticPr fontId="2"/>
  </si>
  <si>
    <t>ビデオカメラ（メンバー備品）</t>
    <phoneticPr fontId="2"/>
  </si>
  <si>
    <t>スクリーン（メンバー備品）</t>
    <phoneticPr fontId="2"/>
  </si>
  <si>
    <t>プロジェクター（メンバー備品）</t>
    <phoneticPr fontId="2"/>
  </si>
  <si>
    <t>予備費</t>
    <rPh sb="0" eb="3">
      <t>ヨビヒ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</si>
  <si>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</si>
  <si>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</si>
  <si>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</si>
  <si>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</si>
  <si>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</si>
  <si>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ワイヤレスマイク(2本)</t>
    <rPh sb="10" eb="11">
      <t>ホン</t>
    </rPh>
    <phoneticPr fontId="2"/>
  </si>
  <si>
    <t>1-6</t>
    <phoneticPr fontId="2"/>
  </si>
  <si>
    <t>1-7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</si>
  <si>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</si>
  <si>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</si>
  <si>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</si>
  <si>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</si>
  <si>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2-5</t>
    <phoneticPr fontId="2"/>
  </si>
  <si>
    <t>3-1</t>
    <phoneticPr fontId="2"/>
  </si>
  <si>
    <t>3-2</t>
    <phoneticPr fontId="2"/>
  </si>
  <si>
    <t>上記の収支差額（余剰金）は、　旧1月度理事会の承認を経て本会計に繰り入れる。　</t>
    <phoneticPr fontId="2"/>
  </si>
  <si>
    <t>計</t>
  </si>
  <si>
    <t>前ページよりの繰越金額</t>
  </si>
  <si>
    <t>差引残高</t>
  </si>
  <si>
    <t>支払金額</t>
  </si>
  <si>
    <t>収入金額</t>
  </si>
  <si>
    <t>摘　　要</t>
  </si>
  <si>
    <t>科　　目</t>
  </si>
  <si>
    <t>日　　付</t>
  </si>
  <si>
    <t>現　　金　　出　　納　　帳</t>
    <rPh sb="0" eb="4">
      <t>ゲンキン</t>
    </rPh>
    <rPh sb="6" eb="13">
      <t>スイトウ</t>
    </rPh>
    <phoneticPr fontId="3"/>
  </si>
  <si>
    <t>[様式16]</t>
    <phoneticPr fontId="3"/>
  </si>
  <si>
    <t>担当委員会：事務局</t>
    <rPh sb="0" eb="5">
      <t>タントウイインカイ</t>
    </rPh>
    <rPh sb="6" eb="9">
      <t>ジムキョク</t>
    </rPh>
    <phoneticPr fontId="2"/>
  </si>
  <si>
    <t>事業名称：12月度例会</t>
    <rPh sb="0" eb="2">
      <t>ジギョウ</t>
    </rPh>
    <rPh sb="2" eb="4">
      <t>メイショウ</t>
    </rPh>
    <rPh sb="7" eb="9">
      <t>ガツド</t>
    </rPh>
    <rPh sb="9" eb="11">
      <t>レイカイ</t>
    </rPh>
    <phoneticPr fontId="2"/>
  </si>
  <si>
    <t>普通預金</t>
    <rPh sb="0" eb="4">
      <t>フツウヨキン</t>
    </rPh>
    <phoneticPr fontId="2"/>
  </si>
  <si>
    <t>会場設営費</t>
    <phoneticPr fontId="2"/>
  </si>
  <si>
    <t>出金　会場設営費</t>
    <rPh sb="0" eb="2">
      <t>シュッキン</t>
    </rPh>
    <phoneticPr fontId="2"/>
  </si>
  <si>
    <t>出金　企画演出費</t>
    <phoneticPr fontId="2"/>
  </si>
  <si>
    <t>都ホテル四日市</t>
    <phoneticPr fontId="2"/>
  </si>
  <si>
    <t>企画演出費</t>
    <phoneticPr fontId="2"/>
  </si>
  <si>
    <t>普通預金</t>
    <phoneticPr fontId="2"/>
  </si>
  <si>
    <t>株式会社紺文デザイン</t>
    <phoneticPr fontId="2"/>
  </si>
  <si>
    <t>花屋のMiri</t>
    <phoneticPr fontId="2"/>
  </si>
  <si>
    <t>剰余金</t>
    <phoneticPr fontId="2"/>
  </si>
  <si>
    <t>出金　余剰金</t>
    <rPh sb="0" eb="2">
      <t>シュッキン</t>
    </rPh>
    <rPh sb="3" eb="6">
      <t>ヨジョウキン</t>
    </rPh>
    <phoneticPr fontId="2"/>
  </si>
  <si>
    <t>剰余金として中島財務委員長へ</t>
    <rPh sb="6" eb="8">
      <t>ナカジマ</t>
    </rPh>
    <rPh sb="8" eb="10">
      <t>ザイム</t>
    </rPh>
    <rPh sb="10" eb="13">
      <t>イインチョウ</t>
    </rPh>
    <phoneticPr fontId="2"/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</si>
  <si>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</si>
  <si>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</si>
  <si>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ページ：1</t>
    <phoneticPr fontId="2"/>
  </si>
  <si>
    <t>現金</t>
    <rPh sb="0" eb="2">
      <t>ゲンキン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</si>
  <si>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</si>
  <si>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委員会事業費より</t>
    <rPh sb="0" eb="6">
      <t>イインカイジギョウヒ</t>
    </rPh>
    <phoneticPr fontId="2"/>
  </si>
  <si>
    <t>会場設営費</t>
    <rPh sb="0" eb="4">
      <t xml:space="preserve">カイジョウセツエイヒ </t>
    </rPh>
    <rPh sb="4" eb="5">
      <t xml:space="preserve">ヒ </t>
    </rPh>
    <phoneticPr fontId="2"/>
  </si>
  <si>
    <t>剰余金</t>
    <rPh sb="0" eb="3">
      <t>ジョウヨキン</t>
    </rPh>
    <phoneticPr fontId="2"/>
  </si>
  <si>
    <t>12月度例会　事務局</t>
    <rPh sb="2" eb="3">
      <t>ガツ</t>
    </rPh>
    <rPh sb="3" eb="4">
      <t>ド</t>
    </rPh>
    <rPh sb="4" eb="6">
      <t>レイカイ</t>
    </rPh>
    <rPh sb="7" eb="10">
      <t>ジムキョク</t>
    </rPh>
    <phoneticPr fontId="3"/>
  </si>
  <si>
    <t>口座開設費出金（伊藤事務局長）</t>
    <rPh sb="8" eb="13">
      <t>イトウジムキョク</t>
    </rPh>
    <phoneticPr fontId="2"/>
  </si>
  <si>
    <t>企画演出費</t>
    <rPh sb="0" eb="5">
      <t>キカクエンシュツヒ</t>
    </rPh>
    <phoneticPr fontId="2"/>
  </si>
  <si>
    <t>現金　都ホテル</t>
    <rPh sb="0" eb="2">
      <t>ゲンキン</t>
    </rPh>
    <rPh sb="3" eb="4">
      <t>ミヤコ</t>
    </rPh>
    <phoneticPr fontId="2"/>
  </si>
  <si>
    <t>口座開設預入金（伊藤事務局長）</t>
    <rPh sb="0" eb="2">
      <t>コウザ</t>
    </rPh>
    <rPh sb="2" eb="4">
      <t>カイセツ</t>
    </rPh>
    <rPh sb="4" eb="6">
      <t>アズケイレ</t>
    </rPh>
    <rPh sb="6" eb="7">
      <t>キン</t>
    </rPh>
    <rPh sb="8" eb="10">
      <t>イトウ</t>
    </rPh>
    <rPh sb="10" eb="13">
      <t>ジムキョク</t>
    </rPh>
    <rPh sb="13" eb="14">
      <t>ナガ</t>
    </rPh>
    <phoneticPr fontId="2"/>
  </si>
  <si>
    <t>現金　株式会社紺文デザイン</t>
    <rPh sb="0" eb="2">
      <t>ゲンキン</t>
    </rPh>
    <rPh sb="3" eb="7">
      <t>カブシキガイシャ</t>
    </rPh>
    <rPh sb="7" eb="8">
      <t>コン</t>
    </rPh>
    <rPh sb="8" eb="9">
      <t>ブン</t>
    </rPh>
    <phoneticPr fontId="2"/>
  </si>
  <si>
    <t>現金　花屋のMiri</t>
    <rPh sb="0" eb="2">
      <t>ゲンキン</t>
    </rPh>
    <rPh sb="3" eb="5">
      <t>ハナヤ</t>
    </rPh>
    <phoneticPr fontId="2"/>
  </si>
  <si>
    <t>現金　剰余金出金</t>
    <rPh sb="0" eb="2">
      <t>ゲンキン</t>
    </rPh>
    <rPh sb="3" eb="8">
      <t>ジョウヨキンシュッキン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</si>
</sst>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;&quot;△ &quot;#,##0"/>
    <numFmt numFmtId="177" formatCode="[$-F800]dddd\,\ mmmm\ dd\,\ yyyy"/>
    <numFmt numFmtId="178" formatCode="m&quot;月&quot;d&quot;日&quot;;@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0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0" fontId="17" fillId="0" borderId="11" xfId="1" applyFont="1" applyBorder="1" applyAlignment="1">
      <alignment vertical="center" wrapText="1"/>
    </xf>
    <xf numFmtId="0" fontId="0" fillId="0" borderId="26" xfId="1" applyFont="1" applyBorder="1" applyAlignment="1">
      <alignment horizontal="center" vertical="center"/>
    </xf>
    <xf numFmtId="0" fontId="0" fillId="0" borderId="25" xfId="1" applyFont="1" applyBorder="1" applyAlignment="1">
      <alignment vertical="center"/>
    </xf>
    <xf numFmtId="0" fontId="0" fillId="0" borderId="26" xfId="1" applyFont="1" applyBorder="1" applyAlignment="1">
      <alignment vertical="center"/>
    </xf>
    <xf numFmtId="0" fontId="0" fillId="0" borderId="24" xfId="1" applyFont="1" applyBorder="1" applyAlignment="1">
      <alignment vertical="center"/>
    </xf>
    <xf numFmtId="10" fontId="9" fillId="0" borderId="12" xfId="1" applyNumberFormat="1" applyFont="1" applyBorder="1" applyAlignment="1">
      <alignment horizontal="left" vertical="center"/>
    </xf>
    <xf numFmtId="0" fontId="9" fillId="0" borderId="23" xfId="1" applyFont="1" applyBorder="1" applyAlignment="1">
      <alignment horizontal="center" vertical="center"/>
    </xf>
    <xf numFmtId="0" fontId="0" fillId="0" borderId="0" xfId="1" applyFont="1" applyAlignment="1">
      <alignment vertical="top"/>
    </xf>
    <xf numFmtId="0" fontId="0" fillId="0" borderId="19" xfId="1" applyFont="1" applyBorder="1" applyAlignment="1">
      <alignment vertical="top"/>
    </xf>
    <xf numFmtId="0" fontId="0" fillId="0" borderId="5" xfId="1" applyFont="1" applyBorder="1" applyAlignment="1">
      <alignment vertical="top"/>
    </xf>
    <xf numFmtId="0" fontId="0" fillId="0" borderId="18" xfId="1" applyFont="1" applyBorder="1" applyAlignment="1">
      <alignment vertical="top"/>
    </xf>
    <xf numFmtId="0" fontId="0" fillId="0" borderId="1" xfId="1" applyFont="1" applyBorder="1" applyAlignment="1">
      <alignment vertical="top"/>
    </xf>
    <xf numFmtId="0" fontId="0" fillId="0" borderId="11" xfId="1" applyFont="1" applyBorder="1" applyAlignment="1">
      <alignment vertical="top"/>
    </xf>
    <xf numFmtId="0" fontId="19" fillId="0" borderId="11" xfId="1" applyFont="1" applyBorder="1" applyAlignment="1">
      <alignment horizontal="left" vertical="center"/>
    </xf>
    <xf numFmtId="0" fontId="19" fillId="0" borderId="11" xfId="1" applyFont="1" applyBorder="1" applyAlignment="1">
      <alignment horizontal="left" vertical="center" wrapText="1"/>
    </xf>
    <xf numFmtId="10" fontId="9" fillId="0" borderId="11" xfId="8" applyNumberFormat="1" applyFont="1" applyBorder="1" applyAlignment="1">
      <alignment horizontal="left" vertical="center"/>
    </xf>
    <xf numFmtId="49" fontId="7" fillId="0" borderId="11" xfId="5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176" fontId="0" fillId="0" borderId="31" xfId="1" applyNumberFormat="1" applyFont="1" applyBorder="1" applyAlignment="1">
      <alignment vertical="center"/>
    </xf>
    <xf numFmtId="0" fontId="0" fillId="0" borderId="0" xfId="1" applyFont="1" applyAlignment="1">
      <alignment horizontal="centerContinuous" vertical="center"/>
    </xf>
    <xf numFmtId="6" fontId="0" fillId="0" borderId="11" xfId="9" applyFont="1" applyBorder="1" applyAlignment="1">
      <alignment vertical="center"/>
    </xf>
    <xf numFmtId="38" fontId="0" fillId="0" borderId="11" xfId="2" applyFont="1" applyBorder="1" applyAlignment="1">
      <alignment vertical="center"/>
    </xf>
    <xf numFmtId="0" fontId="0" fillId="0" borderId="11" xfId="1" applyFont="1" applyBorder="1" applyAlignment="1">
      <alignment horizontal="centerContinuous" vertical="center"/>
    </xf>
    <xf numFmtId="0" fontId="0" fillId="0" borderId="30" xfId="1" applyFont="1" applyBorder="1" applyAlignment="1">
      <alignment horizontal="centerContinuous" vertical="center"/>
    </xf>
    <xf numFmtId="177" fontId="0" fillId="0" borderId="30" xfId="1" applyNumberFormat="1" applyFont="1" applyBorder="1" applyAlignment="1">
      <alignment vertical="center"/>
    </xf>
    <xf numFmtId="0" fontId="0" fillId="0" borderId="20" xfId="1" applyFont="1" applyBorder="1" applyAlignment="1">
      <alignment horizontal="centerContinuous" vertical="center"/>
    </xf>
    <xf numFmtId="0" fontId="0" fillId="0" borderId="23" xfId="1" applyFont="1" applyBorder="1" applyAlignment="1">
      <alignment horizontal="centerContinuous" vertical="center"/>
    </xf>
    <xf numFmtId="0" fontId="0" fillId="0" borderId="0" xfId="1" applyFont="1" applyAlignment="1">
      <alignment horizontal="left" vertical="center"/>
    </xf>
    <xf numFmtId="0" fontId="1" fillId="0" borderId="0" xfId="1" applyAlignment="1">
      <alignment horizontal="right" vertical="center"/>
    </xf>
    <xf numFmtId="176" fontId="0" fillId="0" borderId="11" xfId="2" applyNumberFormat="1" applyFont="1" applyBorder="1" applyAlignment="1">
      <alignment vertical="center"/>
    </xf>
    <xf numFmtId="178" fontId="1" fillId="0" borderId="30" xfId="1" applyNumberFormat="1" applyBorder="1" applyAlignment="1">
      <alignment vertical="center"/>
    </xf>
    <xf numFmtId="0" fontId="1" fillId="0" borderId="11" xfId="1" applyBorder="1" applyAlignment="1">
      <alignment vertical="center"/>
    </xf>
    <xf numFmtId="176" fontId="1" fillId="0" borderId="11" xfId="2" applyNumberFormat="1" applyFont="1" applyBorder="1" applyAlignment="1">
      <alignment vertical="center"/>
    </xf>
    <xf numFmtId="176" fontId="1" fillId="0" borderId="11" xfId="2" applyNumberFormat="1" applyFont="1" applyBorder="1" applyAlignment="1">
      <alignment vertical="center" shrinkToFit="1"/>
    </xf>
    <xf numFmtId="49" fontId="0" fillId="0" borderId="23" xfId="0" applyNumberFormat="1" applyBorder="1" applyAlignment="1">
      <alignment horizontal="center" vertical="center"/>
    </xf>
    <xf numFmtId="0" fontId="7" fillId="0" borderId="23" xfId="5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25" xfId="1" applyFont="1" applyBorder="1" applyAlignment="1">
      <alignment horizontal="center" vertical="center"/>
    </xf>
    <xf numFmtId="0" fontId="0" fillId="0" borderId="26" xfId="1" applyFont="1" applyBorder="1" applyAlignment="1">
      <alignment horizontal="center" vertical="center"/>
    </xf>
    <xf numFmtId="0" fontId="0" fillId="0" borderId="27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</cellXfs>
  <cellStyles count="10">
    <cellStyle name="パーセント" xfId="8" builtinId="5"/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通貨" xfId="9" builtinId="7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..\04_Ryo-Shu\2_Seikyu_Koubun.pdf" TargetMode="External"/><Relationship Id="rId13" Type="http://schemas.openxmlformats.org/officeDocument/2006/relationships/hyperlink" Target="..\04_Ryo-Shu\3_hanayanomili%20seikyusyo.pdf" TargetMode="External"/><Relationship Id="rId3" Type="http://schemas.openxmlformats.org/officeDocument/2006/relationships/hyperlink" Target="..\04_Ryo-Shu\1_miyakohoteru%20seikyuusho.pdf" TargetMode="External"/><Relationship Id="rId7" Type="http://schemas.openxmlformats.org/officeDocument/2006/relationships/hyperlink" Target="..\04_Ryo-Shu\1_miyakohoteru%20seikyuusho.pdf" TargetMode="External"/><Relationship Id="rId12" Type="http://schemas.openxmlformats.org/officeDocument/2006/relationships/hyperlink" Target="..\04_Ryo-Shu\2_Seikyu_Koubun.pdf" TargetMode="External"/><Relationship Id="rId2" Type="http://schemas.openxmlformats.org/officeDocument/2006/relationships/hyperlink" Target="..\04_Ryo-Shu\1_miyakohoteru%20seikyuusho.pdf" TargetMode="External"/><Relationship Id="rId1" Type="http://schemas.openxmlformats.org/officeDocument/2006/relationships/hyperlink" Target="..\04_Ryo-Shu\1_miyakohoteru%20seikyuusho.pdf" TargetMode="External"/><Relationship Id="rId6" Type="http://schemas.openxmlformats.org/officeDocument/2006/relationships/hyperlink" Target="..\04_Ryo-Shu\1_miyakohoteru%20seikyuusho.pdf" TargetMode="External"/><Relationship Id="rId11" Type="http://schemas.openxmlformats.org/officeDocument/2006/relationships/hyperlink" Target="..\04_Ryo-Shu\2_Seikyu_Koubun.pdf" TargetMode="External"/><Relationship Id="rId5" Type="http://schemas.openxmlformats.org/officeDocument/2006/relationships/hyperlink" Target="..\04_Ryo-Shu\1_miyakohoteru%20seikyuusho.pdf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..\04_Ryo-Shu\2_Seikyu_Koubun.pdf" TargetMode="External"/><Relationship Id="rId4" Type="http://schemas.openxmlformats.org/officeDocument/2006/relationships/hyperlink" Target="..\04_Ryo-Shu\1_miyakohoteru%20seikyuusho.pdf" TargetMode="External"/><Relationship Id="rId9" Type="http://schemas.openxmlformats.org/officeDocument/2006/relationships/hyperlink" Target="..\04_Ryo-Shu\2_Seikyu_Koubun.pdf" TargetMode="External"/><Relationship Id="rId14" Type="http://schemas.openxmlformats.org/officeDocument/2006/relationships/hyperlink" Target="..\04_Ryo-Shu\3_hanayanomili%20seikyusy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view="pageBreakPreview" zoomScaleNormal="100" zoomScaleSheetLayoutView="100" workbookViewId="0">
      <selection activeCell="F33" sqref="F33"/>
    </sheetView>
  </sheetViews>
  <sheetFormatPr defaultColWidth="9" defaultRowHeight="12.75"/>
  <cols>
    <col min="1" max="1" width="3.86328125" style="1" customWidth="1"/>
    <col min="2" max="2" width="18.6640625" style="1" customWidth="1"/>
    <col min="3" max="4" width="15.6640625" style="22" customWidth="1"/>
    <col min="5" max="5" width="15.6640625" style="1" customWidth="1"/>
    <col min="6" max="6" width="23.1328125" style="1" customWidth="1"/>
    <col min="7" max="16384" width="9" style="1"/>
  </cols>
  <sheetData>
    <row r="1" spans="1:6">
      <c r="A1" s="91" t="s">
        <v>33</v>
      </c>
      <c r="B1" s="91"/>
      <c r="C1" s="91"/>
      <c r="D1" s="91"/>
      <c r="E1" s="91"/>
      <c r="F1" s="91"/>
    </row>
    <row r="2" spans="1:6" ht="18.75">
      <c r="A2" s="92" t="s">
        <v>0</v>
      </c>
      <c r="B2" s="92"/>
      <c r="C2" s="92"/>
      <c r="D2" s="92"/>
      <c r="E2" s="92"/>
      <c r="F2" s="92"/>
    </row>
    <row r="3" spans="1:6" ht="18.75">
      <c r="A3" s="33"/>
      <c r="B3" s="93" t="s">
        <v>53</v>
      </c>
      <c r="C3" s="93"/>
      <c r="D3" s="93"/>
      <c r="E3" s="93"/>
      <c r="F3" s="93"/>
    </row>
    <row r="4" spans="1:6" ht="18.75">
      <c r="A4" s="33"/>
      <c r="B4" s="93" t="s">
        <v>57</v>
      </c>
      <c r="C4" s="93"/>
      <c r="D4" s="93"/>
      <c r="E4" s="93"/>
      <c r="F4" s="93"/>
    </row>
    <row r="5" spans="1:6" ht="13.15" thickBot="1">
      <c r="A5" s="94" t="s">
        <v>1</v>
      </c>
      <c r="B5" s="94"/>
      <c r="C5" s="94"/>
      <c r="D5" s="94"/>
      <c r="E5" s="94"/>
      <c r="F5" s="94"/>
    </row>
    <row r="6" spans="1:6" ht="19.5" customHeight="1">
      <c r="A6" s="95" t="s">
        <v>2</v>
      </c>
      <c r="B6" s="96"/>
      <c r="C6" s="34" t="s">
        <v>3</v>
      </c>
      <c r="D6" s="34" t="s">
        <v>4</v>
      </c>
      <c r="E6" s="34" t="s">
        <v>5</v>
      </c>
      <c r="F6" s="35" t="s">
        <v>6</v>
      </c>
    </row>
    <row r="7" spans="1:6" ht="19.5" customHeight="1">
      <c r="A7" s="97" t="s">
        <v>7</v>
      </c>
      <c r="B7" s="98"/>
      <c r="C7" s="49"/>
      <c r="D7" s="36"/>
      <c r="E7" s="37"/>
      <c r="F7" s="38"/>
    </row>
    <row r="8" spans="1:6" ht="19.5" customHeight="1">
      <c r="A8" s="39">
        <v>1</v>
      </c>
      <c r="B8" s="40" t="s">
        <v>8</v>
      </c>
      <c r="C8" s="41"/>
      <c r="D8" s="41"/>
      <c r="E8" s="41"/>
      <c r="F8" s="42"/>
    </row>
    <row r="9" spans="1:6" ht="19.5" customHeight="1">
      <c r="A9" s="39">
        <v>2</v>
      </c>
      <c r="B9" s="40" t="s">
        <v>9</v>
      </c>
      <c r="C9" s="12"/>
      <c r="D9" s="12"/>
      <c r="E9" s="41"/>
      <c r="F9" s="42"/>
    </row>
    <row r="10" spans="1:6" ht="19.5" customHeight="1">
      <c r="A10" s="39">
        <v>3</v>
      </c>
      <c r="B10" s="40" t="s">
        <v>10</v>
      </c>
      <c r="C10" s="41"/>
      <c r="D10" s="41"/>
      <c r="E10" s="41"/>
      <c r="F10" s="42"/>
    </row>
    <row r="11" spans="1:6" ht="19.5" customHeight="1">
      <c r="A11" s="39">
        <v>4</v>
      </c>
      <c r="B11" s="40" t="s">
        <v>11</v>
      </c>
      <c r="C11" s="41"/>
      <c r="D11" s="41"/>
      <c r="E11" s="41"/>
      <c r="F11" s="42"/>
    </row>
    <row r="12" spans="1:6" ht="19.5" customHeight="1">
      <c r="A12" s="39">
        <v>5</v>
      </c>
      <c r="B12" s="40" t="s">
        <v>12</v>
      </c>
      <c r="C12" s="41"/>
      <c r="D12" s="41"/>
      <c r="E12" s="41"/>
      <c r="F12" s="42"/>
    </row>
    <row r="13" spans="1:6" ht="19.5" customHeight="1">
      <c r="A13" s="39">
        <v>6</v>
      </c>
      <c r="B13" s="40" t="s">
        <v>13</v>
      </c>
      <c r="C13" s="41"/>
      <c r="D13" s="41"/>
      <c r="E13" s="41"/>
      <c r="F13" s="42"/>
    </row>
    <row r="14" spans="1:6" ht="19.5" customHeight="1">
      <c r="A14" s="39">
        <v>7</v>
      </c>
      <c r="B14" s="40" t="s">
        <v>14</v>
      </c>
      <c r="C14" s="12">
        <v>235000</v>
      </c>
      <c r="D14" s="12">
        <v>235000</v>
      </c>
      <c r="E14" s="41">
        <f>C14-D14</f>
        <v>0</v>
      </c>
      <c r="F14" s="43" t="s">
        <v>59</v>
      </c>
    </row>
    <row r="15" spans="1:6" ht="19.5" customHeight="1">
      <c r="A15" s="39">
        <v>8</v>
      </c>
      <c r="B15" s="40" t="s">
        <v>15</v>
      </c>
      <c r="C15" s="25">
        <v>1</v>
      </c>
      <c r="D15" s="25">
        <v>0</v>
      </c>
      <c r="E15" s="41">
        <f>C15-D15</f>
        <v>1</v>
      </c>
      <c r="F15" s="42" t="s">
        <v>60</v>
      </c>
    </row>
    <row r="16" spans="1:6" ht="19.5" customHeight="1">
      <c r="A16" s="97" t="s">
        <v>16</v>
      </c>
      <c r="B16" s="99"/>
      <c r="C16" s="31">
        <f>SUM(C8:C15)</f>
        <v>235001</v>
      </c>
      <c r="D16" s="31">
        <f>SUM(D8:D15)</f>
        <v>235000</v>
      </c>
      <c r="E16" s="44">
        <f>SUM(E8:E15)</f>
        <v>1</v>
      </c>
      <c r="F16" s="45"/>
    </row>
    <row r="17" spans="1:6" ht="19.5" customHeight="1">
      <c r="A17" s="97" t="s">
        <v>17</v>
      </c>
      <c r="B17" s="98"/>
      <c r="C17" s="30"/>
      <c r="D17" s="49"/>
      <c r="E17" s="36"/>
      <c r="F17" s="38"/>
    </row>
    <row r="18" spans="1:6" ht="19.5" customHeight="1">
      <c r="A18" s="39">
        <v>1</v>
      </c>
      <c r="B18" s="40" t="s">
        <v>18</v>
      </c>
      <c r="C18" s="12">
        <v>171900</v>
      </c>
      <c r="D18" s="12">
        <v>171900</v>
      </c>
      <c r="E18" s="41">
        <f>C18-D18</f>
        <v>0</v>
      </c>
      <c r="F18" s="50" t="s">
        <v>61</v>
      </c>
    </row>
    <row r="19" spans="1:6" ht="19.5" customHeight="1">
      <c r="A19" s="39">
        <v>2</v>
      </c>
      <c r="B19" s="40" t="s">
        <v>34</v>
      </c>
      <c r="C19" s="12">
        <v>52050</v>
      </c>
      <c r="D19" s="12">
        <v>52050</v>
      </c>
      <c r="E19" s="41">
        <f>C19-D19</f>
        <v>0</v>
      </c>
      <c r="F19" s="42" t="s">
        <v>62</v>
      </c>
    </row>
    <row r="20" spans="1:6" ht="19.5" customHeight="1">
      <c r="A20" s="39">
        <v>3</v>
      </c>
      <c r="B20" s="40" t="s">
        <v>19</v>
      </c>
      <c r="C20" s="12"/>
      <c r="D20" s="12"/>
      <c r="E20" s="41"/>
      <c r="F20" s="42"/>
    </row>
    <row r="21" spans="1:6" ht="19.5" customHeight="1">
      <c r="A21" s="39">
        <v>4</v>
      </c>
      <c r="B21" s="40" t="s">
        <v>20</v>
      </c>
      <c r="C21" s="12"/>
      <c r="D21" s="12"/>
      <c r="E21" s="41"/>
      <c r="F21" s="42"/>
    </row>
    <row r="22" spans="1:6" ht="19.5" customHeight="1">
      <c r="A22" s="46">
        <v>5</v>
      </c>
      <c r="B22" s="40" t="s">
        <v>21</v>
      </c>
      <c r="C22" s="12"/>
      <c r="D22" s="12"/>
      <c r="E22" s="41"/>
      <c r="F22" s="42"/>
    </row>
    <row r="23" spans="1:6" ht="19.5" customHeight="1">
      <c r="A23" s="46">
        <v>6</v>
      </c>
      <c r="B23" s="40" t="s">
        <v>22</v>
      </c>
      <c r="C23" s="12"/>
      <c r="D23" s="12"/>
      <c r="E23" s="41"/>
      <c r="F23" s="20"/>
    </row>
    <row r="24" spans="1:6" ht="19.5" customHeight="1">
      <c r="A24" s="46">
        <v>7</v>
      </c>
      <c r="B24" s="40" t="s">
        <v>23</v>
      </c>
      <c r="C24" s="12"/>
      <c r="D24" s="12"/>
      <c r="E24" s="41"/>
      <c r="F24" s="42"/>
    </row>
    <row r="25" spans="1:6" ht="19.5" customHeight="1">
      <c r="A25" s="46">
        <v>8</v>
      </c>
      <c r="B25" s="40" t="s">
        <v>35</v>
      </c>
      <c r="C25" s="12"/>
      <c r="D25" s="12"/>
      <c r="E25" s="41"/>
      <c r="F25" s="42"/>
    </row>
    <row r="26" spans="1:6" ht="19.5" customHeight="1">
      <c r="A26" s="46">
        <v>9</v>
      </c>
      <c r="B26" s="40" t="s">
        <v>24</v>
      </c>
      <c r="C26" s="12"/>
      <c r="D26" s="12"/>
      <c r="E26" s="41"/>
      <c r="F26" s="42"/>
    </row>
    <row r="27" spans="1:6" ht="19.5" customHeight="1">
      <c r="A27" s="46">
        <v>10</v>
      </c>
      <c r="B27" s="40" t="s">
        <v>25</v>
      </c>
      <c r="C27" s="12"/>
      <c r="D27" s="12"/>
      <c r="E27" s="41"/>
      <c r="F27" s="42"/>
    </row>
    <row r="28" spans="1:6" ht="19.5" customHeight="1">
      <c r="A28" s="46">
        <v>11</v>
      </c>
      <c r="B28" s="40" t="s">
        <v>26</v>
      </c>
      <c r="C28" s="12"/>
      <c r="D28" s="12"/>
      <c r="E28" s="41"/>
      <c r="F28" s="42"/>
    </row>
    <row r="29" spans="1:6" ht="19.5" customHeight="1">
      <c r="A29" s="46">
        <v>12</v>
      </c>
      <c r="B29" s="40" t="s">
        <v>27</v>
      </c>
      <c r="C29" s="29"/>
      <c r="D29" s="29"/>
      <c r="E29" s="41"/>
      <c r="F29" s="42"/>
    </row>
    <row r="30" spans="1:6" ht="19.5" customHeight="1">
      <c r="A30" s="46">
        <v>13</v>
      </c>
      <c r="B30" s="40" t="s">
        <v>28</v>
      </c>
      <c r="C30" s="12"/>
      <c r="D30" s="12"/>
      <c r="E30" s="41"/>
      <c r="F30" s="42"/>
    </row>
    <row r="31" spans="1:6" ht="19.5" customHeight="1">
      <c r="A31" s="46">
        <v>14</v>
      </c>
      <c r="B31" s="40" t="s">
        <v>29</v>
      </c>
      <c r="C31" s="12"/>
      <c r="D31" s="12"/>
      <c r="E31" s="41"/>
      <c r="F31" s="42"/>
    </row>
    <row r="32" spans="1:6" ht="19.5" customHeight="1">
      <c r="A32" s="46">
        <v>15</v>
      </c>
      <c r="B32" s="40" t="s">
        <v>30</v>
      </c>
      <c r="C32" s="12">
        <v>11051</v>
      </c>
      <c r="D32" s="70"/>
      <c r="E32" s="41">
        <v>11051</v>
      </c>
      <c r="F32" s="57">
        <f>C32/C16</f>
        <v>4.702533180709869E-2</v>
      </c>
    </row>
    <row r="33" spans="1:6" ht="19.5" customHeight="1">
      <c r="A33" s="97" t="s">
        <v>31</v>
      </c>
      <c r="B33" s="99"/>
      <c r="C33" s="12">
        <f>SUM(C18:C32)</f>
        <v>235001</v>
      </c>
      <c r="D33" s="12">
        <f>SUM(D18:D32)</f>
        <v>223950</v>
      </c>
      <c r="E33" s="41">
        <f>C33-D33</f>
        <v>11051</v>
      </c>
      <c r="F33" s="42"/>
    </row>
    <row r="34" spans="1:6" ht="19.5" customHeight="1" thickBot="1">
      <c r="A34" s="100" t="s">
        <v>32</v>
      </c>
      <c r="B34" s="101"/>
      <c r="C34" s="70"/>
      <c r="D34" s="47">
        <f>D16-D33</f>
        <v>11050</v>
      </c>
      <c r="E34" s="70"/>
      <c r="F34" s="48"/>
    </row>
    <row r="35" spans="1:6">
      <c r="A35" s="102"/>
      <c r="B35" s="102"/>
      <c r="C35" s="102"/>
      <c r="D35" s="102"/>
      <c r="E35" s="102"/>
      <c r="F35" s="102"/>
    </row>
    <row r="36" spans="1:6" ht="18" customHeight="1">
      <c r="A36" s="88"/>
      <c r="B36" s="89" t="s">
        <v>103</v>
      </c>
      <c r="C36" s="89"/>
      <c r="D36" s="89"/>
      <c r="E36" s="89"/>
      <c r="F36" s="89"/>
    </row>
    <row r="37" spans="1:6" ht="17.25" customHeight="1">
      <c r="A37" s="88"/>
      <c r="B37" s="90"/>
      <c r="C37" s="90"/>
      <c r="D37" s="90"/>
      <c r="E37" s="90"/>
      <c r="F37" s="90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45"/>
  <sheetViews>
    <sheetView tabSelected="1" topLeftCell="A21" zoomScale="85" zoomScaleNormal="85" zoomScaleSheetLayoutView="100" workbookViewId="0">
      <selection activeCell="M30" sqref="M30"/>
    </sheetView>
  </sheetViews>
  <sheetFormatPr defaultColWidth="9" defaultRowHeight="12.75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6640625" style="28" customWidth="1"/>
    <col min="6" max="6" width="28.33203125" style="1" bestFit="1" customWidth="1"/>
    <col min="7" max="9" width="12.86328125" style="1" customWidth="1"/>
    <col min="10" max="10" width="7.6640625" style="28" bestFit="1" customWidth="1"/>
    <col min="11" max="16384" width="9" style="1"/>
  </cols>
  <sheetData>
    <row r="1" spans="1:11">
      <c r="A1" s="3"/>
      <c r="B1" s="3"/>
      <c r="C1" s="3"/>
      <c r="D1" s="111" t="s">
        <v>50</v>
      </c>
      <c r="E1" s="111"/>
      <c r="F1" s="111"/>
      <c r="G1" s="111"/>
      <c r="H1" s="111"/>
      <c r="I1" s="111"/>
      <c r="J1" s="111"/>
      <c r="K1" s="3"/>
    </row>
    <row r="2" spans="1:11">
      <c r="A2" s="3"/>
      <c r="B2" s="3"/>
      <c r="C2" s="3"/>
      <c r="D2" s="114" t="str">
        <f>'収支決算報告書(様式11)'!$B$3</f>
        <v>担当委員会：事務局</v>
      </c>
      <c r="E2" s="114"/>
      <c r="F2" s="114"/>
      <c r="G2" s="114"/>
      <c r="H2" s="114"/>
      <c r="I2" s="114"/>
      <c r="J2" s="8"/>
      <c r="K2" s="3"/>
    </row>
    <row r="3" spans="1:11">
      <c r="A3" s="3"/>
      <c r="B3" s="3"/>
      <c r="C3" s="3"/>
      <c r="D3" s="114" t="s">
        <v>58</v>
      </c>
      <c r="E3" s="114"/>
      <c r="F3" s="114"/>
      <c r="G3" s="114"/>
      <c r="H3" s="114"/>
      <c r="I3" s="114"/>
      <c r="J3" s="8"/>
      <c r="K3" s="3"/>
    </row>
    <row r="4" spans="1:11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1">
      <c r="A5" s="112" t="s">
        <v>49</v>
      </c>
      <c r="B5" s="112"/>
      <c r="C5" s="112"/>
      <c r="D5" s="112"/>
      <c r="E5" s="8" t="s">
        <v>48</v>
      </c>
      <c r="F5" s="16"/>
      <c r="G5" s="16"/>
      <c r="H5" s="16"/>
      <c r="I5" s="113" t="s">
        <v>42</v>
      </c>
      <c r="J5" s="113"/>
      <c r="K5" s="3"/>
    </row>
    <row r="6" spans="1:11" ht="30" customHeight="1">
      <c r="A6" s="108" t="s">
        <v>41</v>
      </c>
      <c r="B6" s="109"/>
      <c r="C6" s="109"/>
      <c r="D6" s="110"/>
      <c r="E6" s="115" t="s">
        <v>47</v>
      </c>
      <c r="F6" s="110"/>
      <c r="G6" s="17" t="s">
        <v>3</v>
      </c>
      <c r="H6" s="17" t="s">
        <v>4</v>
      </c>
      <c r="I6" s="18" t="s">
        <v>46</v>
      </c>
      <c r="J6" s="9" t="s">
        <v>38</v>
      </c>
      <c r="K6" s="3"/>
    </row>
    <row r="7" spans="1:11" ht="30" customHeight="1">
      <c r="A7" s="11" t="s">
        <v>37</v>
      </c>
      <c r="B7" s="51">
        <v>7</v>
      </c>
      <c r="C7" s="6" t="s">
        <v>36</v>
      </c>
      <c r="D7" s="5" t="s">
        <v>51</v>
      </c>
      <c r="E7" s="106" t="s">
        <v>56</v>
      </c>
      <c r="F7" s="107"/>
      <c r="G7" s="19">
        <v>235000</v>
      </c>
      <c r="H7" s="24">
        <v>223950</v>
      </c>
      <c r="I7" s="12">
        <f>G7-H7</f>
        <v>11050</v>
      </c>
      <c r="J7" s="21"/>
      <c r="K7" s="3"/>
    </row>
    <row r="8" spans="1:11" ht="30" customHeight="1">
      <c r="A8" s="11" t="s">
        <v>37</v>
      </c>
      <c r="B8" s="51">
        <v>8</v>
      </c>
      <c r="C8" s="6" t="s">
        <v>36</v>
      </c>
      <c r="D8" s="5" t="s">
        <v>63</v>
      </c>
      <c r="E8" s="106" t="s">
        <v>60</v>
      </c>
      <c r="F8" s="107"/>
      <c r="G8" s="19">
        <v>1</v>
      </c>
      <c r="H8" s="24">
        <v>0</v>
      </c>
      <c r="I8" s="12">
        <f>G8-H8</f>
        <v>1</v>
      </c>
      <c r="J8" s="21"/>
      <c r="K8" s="3"/>
    </row>
    <row r="9" spans="1:11" ht="30" customHeight="1">
      <c r="A9" s="108" t="s">
        <v>45</v>
      </c>
      <c r="B9" s="109"/>
      <c r="C9" s="109"/>
      <c r="D9" s="109"/>
      <c r="E9" s="109"/>
      <c r="F9" s="110"/>
      <c r="G9" s="23">
        <f>SUM(G7:G8)</f>
        <v>235001</v>
      </c>
      <c r="H9" s="23">
        <f>SUM(H7:H8)</f>
        <v>223950</v>
      </c>
      <c r="I9" s="19">
        <f>SUM(I7:I7)</f>
        <v>11050</v>
      </c>
      <c r="J9" s="21"/>
      <c r="K9" s="3"/>
    </row>
    <row r="10" spans="1:11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1" ht="13.5" customHeight="1">
      <c r="A11" s="3"/>
      <c r="B11" s="3"/>
      <c r="C11" s="3"/>
      <c r="D11" s="3"/>
      <c r="E11" s="8"/>
      <c r="F11" s="16"/>
      <c r="G11" s="16"/>
      <c r="H11" s="16"/>
      <c r="I11" s="16"/>
      <c r="J11" s="8"/>
      <c r="K11" s="3"/>
    </row>
    <row r="12" spans="1:11" ht="17.25" customHeight="1">
      <c r="A12" s="3"/>
      <c r="B12" s="3"/>
      <c r="C12" s="3"/>
      <c r="D12" s="111"/>
      <c r="E12" s="111"/>
      <c r="F12" s="111"/>
      <c r="G12" s="111"/>
      <c r="H12" s="111"/>
      <c r="I12" s="111"/>
      <c r="J12" s="111"/>
      <c r="K12" s="3"/>
    </row>
    <row r="13" spans="1:11" ht="17.25" customHeight="1">
      <c r="A13" s="112" t="s">
        <v>44</v>
      </c>
      <c r="B13" s="112"/>
      <c r="C13" s="112"/>
      <c r="D13" s="112"/>
      <c r="E13" s="8" t="s">
        <v>43</v>
      </c>
      <c r="F13" s="16"/>
      <c r="G13" s="16"/>
      <c r="H13" s="16"/>
      <c r="I13" s="113" t="s">
        <v>42</v>
      </c>
      <c r="J13" s="113"/>
      <c r="K13" s="3"/>
    </row>
    <row r="14" spans="1:11" ht="30" customHeight="1">
      <c r="A14" s="103" t="s">
        <v>41</v>
      </c>
      <c r="B14" s="104"/>
      <c r="C14" s="104"/>
      <c r="D14" s="105"/>
      <c r="E14" s="10" t="s">
        <v>40</v>
      </c>
      <c r="F14" s="10" t="s">
        <v>39</v>
      </c>
      <c r="G14" s="17" t="s">
        <v>3</v>
      </c>
      <c r="H14" s="17" t="s">
        <v>4</v>
      </c>
      <c r="I14" s="18" t="s">
        <v>5</v>
      </c>
      <c r="J14" s="9" t="s">
        <v>38</v>
      </c>
      <c r="K14" s="3"/>
    </row>
    <row r="15" spans="1:11" ht="33.6" customHeight="1">
      <c r="A15" s="54" t="s">
        <v>54</v>
      </c>
      <c r="B15" s="53">
        <v>1</v>
      </c>
      <c r="C15" s="55" t="s">
        <v>55</v>
      </c>
      <c r="D15" s="56" t="s">
        <v>64</v>
      </c>
      <c r="E15" s="58" t="s">
        <v>65</v>
      </c>
      <c r="F15" s="52" t="s">
        <v>66</v>
      </c>
      <c r="G15" s="12">
        <v>96000</v>
      </c>
      <c r="H15" s="14">
        <v>96000</v>
      </c>
      <c r="I15" s="2">
        <f>G15-H15</f>
        <v>0</v>
      </c>
      <c r="J15" s="87" t="s">
        <v>88</v>
      </c>
    </row>
    <row r="16" spans="1:11" ht="33.6" customHeight="1">
      <c r="A16" s="27"/>
      <c r="B16" s="8"/>
      <c r="C16" s="3"/>
      <c r="D16" s="26"/>
      <c r="E16" s="118" t="s">
        <v>67</v>
      </c>
      <c r="F16" s="52" t="s">
        <v>68</v>
      </c>
      <c r="G16" s="12">
        <v>4400</v>
      </c>
      <c r="H16" s="14">
        <v>4400</v>
      </c>
      <c r="I16" s="2">
        <f t="shared" ref="I16:I20" si="0">G16-H16</f>
        <v>0</v>
      </c>
      <c r="J16" s="87" t="s">
        <v>89</v>
      </c>
    </row>
    <row r="17" spans="1:10" ht="33.6" customHeight="1">
      <c r="A17" s="27"/>
      <c r="B17" s="8"/>
      <c r="C17" s="3"/>
      <c r="D17" s="26"/>
      <c r="E17" s="119"/>
      <c r="F17" s="52" t="s">
        <v>69</v>
      </c>
      <c r="G17" s="12">
        <v>1100</v>
      </c>
      <c r="H17" s="14">
        <v>1100</v>
      </c>
      <c r="I17" s="2">
        <f t="shared" si="0"/>
        <v>0</v>
      </c>
      <c r="J17" s="87" t="s">
        <v>90</v>
      </c>
    </row>
    <row r="18" spans="1:10" ht="33.6" customHeight="1">
      <c r="A18" s="27"/>
      <c r="B18" s="8"/>
      <c r="C18" s="3"/>
      <c r="D18" s="26"/>
      <c r="E18" s="119"/>
      <c r="F18" s="52" t="s">
        <v>70</v>
      </c>
      <c r="G18" s="12">
        <v>5500</v>
      </c>
      <c r="H18" s="14">
        <v>5500</v>
      </c>
      <c r="I18" s="2">
        <f t="shared" si="0"/>
        <v>0</v>
      </c>
      <c r="J18" s="87" t="s">
        <v>91</v>
      </c>
    </row>
    <row r="19" spans="1:10" ht="33.6" customHeight="1">
      <c r="A19" s="27"/>
      <c r="B19" s="8"/>
      <c r="C19" s="3"/>
      <c r="D19" s="26"/>
      <c r="E19" s="119"/>
      <c r="F19" s="52" t="s">
        <v>93</v>
      </c>
      <c r="G19" s="12">
        <v>5500</v>
      </c>
      <c r="H19" s="14">
        <v>5500</v>
      </c>
      <c r="I19" s="2">
        <f t="shared" si="0"/>
        <v>0</v>
      </c>
      <c r="J19" s="87" t="s">
        <v>92</v>
      </c>
    </row>
    <row r="20" spans="1:10" ht="33.6" customHeight="1">
      <c r="A20" s="27"/>
      <c r="B20" s="8"/>
      <c r="C20" s="3"/>
      <c r="D20" s="26"/>
      <c r="E20" s="119"/>
      <c r="F20" s="52" t="s">
        <v>71</v>
      </c>
      <c r="G20" s="12">
        <v>33000</v>
      </c>
      <c r="H20" s="14">
        <v>33000</v>
      </c>
      <c r="I20" s="2">
        <f t="shared" si="0"/>
        <v>0</v>
      </c>
      <c r="J20" s="87" t="s">
        <v>94</v>
      </c>
    </row>
    <row r="21" spans="1:10" ht="33.6" customHeight="1">
      <c r="A21" s="27"/>
      <c r="B21" s="8"/>
      <c r="C21" s="3"/>
      <c r="D21" s="26"/>
      <c r="E21" s="120"/>
      <c r="F21" s="52" t="s">
        <v>72</v>
      </c>
      <c r="G21" s="12">
        <v>26400</v>
      </c>
      <c r="H21" s="14">
        <v>26400</v>
      </c>
      <c r="I21" s="2">
        <f t="shared" ref="I21" si="1">G21-H21</f>
        <v>0</v>
      </c>
      <c r="J21" s="87" t="s">
        <v>95</v>
      </c>
    </row>
    <row r="22" spans="1:10" ht="33.6" customHeight="1">
      <c r="A22" s="27"/>
      <c r="B22" s="8"/>
      <c r="C22" s="3"/>
      <c r="D22" s="26"/>
      <c r="E22" s="121" t="s">
        <v>74</v>
      </c>
      <c r="F22" s="117"/>
      <c r="G22" s="12">
        <f>SUM(G15:G21)</f>
        <v>171900</v>
      </c>
      <c r="H22" s="12">
        <f>SUM(H15:H21)</f>
        <v>171900</v>
      </c>
      <c r="I22" s="2">
        <f>SUM(I15:I21)</f>
        <v>0</v>
      </c>
      <c r="J22" s="86"/>
    </row>
    <row r="23" spans="1:10" ht="33.6" customHeight="1">
      <c r="A23" s="54" t="s">
        <v>54</v>
      </c>
      <c r="B23" s="53">
        <v>2</v>
      </c>
      <c r="C23" s="55" t="s">
        <v>55</v>
      </c>
      <c r="D23" s="56" t="s">
        <v>73</v>
      </c>
      <c r="E23" s="117" t="s">
        <v>62</v>
      </c>
      <c r="F23" s="65" t="s">
        <v>75</v>
      </c>
      <c r="G23" s="12">
        <v>14520</v>
      </c>
      <c r="H23" s="12">
        <v>14520</v>
      </c>
      <c r="I23" s="2">
        <f>G23-H23</f>
        <v>0</v>
      </c>
      <c r="J23" s="87" t="s">
        <v>96</v>
      </c>
    </row>
    <row r="24" spans="1:10" ht="33.6" customHeight="1">
      <c r="A24" s="60"/>
      <c r="B24" s="59"/>
      <c r="C24" s="59"/>
      <c r="D24" s="61"/>
      <c r="E24" s="117"/>
      <c r="F24" s="65" t="s">
        <v>76</v>
      </c>
      <c r="G24" s="12">
        <v>3300</v>
      </c>
      <c r="H24" s="12">
        <v>3300</v>
      </c>
      <c r="I24" s="2">
        <f t="shared" ref="I24:I36" si="2">G24-H24</f>
        <v>0</v>
      </c>
      <c r="J24" s="87" t="s">
        <v>97</v>
      </c>
    </row>
    <row r="25" spans="1:10" ht="33.6" customHeight="1">
      <c r="A25" s="60"/>
      <c r="B25" s="59"/>
      <c r="C25" s="59"/>
      <c r="D25" s="61"/>
      <c r="E25" s="117"/>
      <c r="F25" s="66" t="s">
        <v>77</v>
      </c>
      <c r="G25" s="12">
        <v>16830</v>
      </c>
      <c r="H25" s="12">
        <v>16830</v>
      </c>
      <c r="I25" s="2">
        <f t="shared" si="2"/>
        <v>0</v>
      </c>
      <c r="J25" s="87" t="s">
        <v>98</v>
      </c>
    </row>
    <row r="26" spans="1:10" ht="33.6" customHeight="1">
      <c r="A26" s="60"/>
      <c r="B26" s="59"/>
      <c r="C26" s="59"/>
      <c r="D26" s="61"/>
      <c r="E26" s="117"/>
      <c r="F26" s="66" t="s">
        <v>78</v>
      </c>
      <c r="G26" s="12">
        <v>2200</v>
      </c>
      <c r="H26" s="12">
        <v>2200</v>
      </c>
      <c r="I26" s="2">
        <f t="shared" si="2"/>
        <v>0</v>
      </c>
      <c r="J26" s="87" t="s">
        <v>99</v>
      </c>
    </row>
    <row r="27" spans="1:10" ht="33.6" customHeight="1">
      <c r="A27" s="60"/>
      <c r="B27" s="59"/>
      <c r="C27" s="59"/>
      <c r="D27" s="61"/>
      <c r="E27" s="117"/>
      <c r="F27" s="65" t="s">
        <v>79</v>
      </c>
      <c r="G27" s="12">
        <v>3300</v>
      </c>
      <c r="H27" s="12">
        <v>3300</v>
      </c>
      <c r="I27" s="2">
        <f t="shared" si="2"/>
        <v>0</v>
      </c>
      <c r="J27" s="87" t="s">
        <v>100</v>
      </c>
    </row>
    <row r="28" spans="1:10" ht="33.6" customHeight="1">
      <c r="A28" s="60"/>
      <c r="B28" s="59"/>
      <c r="C28" s="59"/>
      <c r="D28" s="61"/>
      <c r="E28" s="117"/>
      <c r="F28" s="65" t="s">
        <v>80</v>
      </c>
      <c r="G28" s="12">
        <v>8400</v>
      </c>
      <c r="H28" s="12">
        <v>8400</v>
      </c>
      <c r="I28" s="2">
        <f t="shared" si="2"/>
        <v>0</v>
      </c>
      <c r="J28" s="87" t="s">
        <v>101</v>
      </c>
    </row>
    <row r="29" spans="1:10" ht="33.6" customHeight="1">
      <c r="A29" s="60"/>
      <c r="B29" s="59"/>
      <c r="C29" s="59"/>
      <c r="D29" s="61"/>
      <c r="E29" s="117"/>
      <c r="F29" s="65" t="s">
        <v>81</v>
      </c>
      <c r="G29" s="12">
        <v>3500</v>
      </c>
      <c r="H29" s="12">
        <v>3500</v>
      </c>
      <c r="I29" s="2">
        <f t="shared" si="2"/>
        <v>0</v>
      </c>
      <c r="J29" s="87" t="s">
        <v>102</v>
      </c>
    </row>
    <row r="30" spans="1:10" ht="33.6" customHeight="1">
      <c r="A30" s="60"/>
      <c r="B30" s="59"/>
      <c r="C30" s="59"/>
      <c r="D30" s="61"/>
      <c r="E30" s="117"/>
      <c r="F30" s="65" t="s">
        <v>82</v>
      </c>
      <c r="G30" s="12">
        <v>0</v>
      </c>
      <c r="H30" s="12">
        <v>0</v>
      </c>
      <c r="I30" s="2">
        <f t="shared" si="2"/>
        <v>0</v>
      </c>
      <c r="J30" s="69"/>
    </row>
    <row r="31" spans="1:10" ht="33.6" customHeight="1">
      <c r="A31" s="60"/>
      <c r="B31" s="59"/>
      <c r="C31" s="59"/>
      <c r="D31" s="61"/>
      <c r="E31" s="117"/>
      <c r="F31" s="65" t="s">
        <v>83</v>
      </c>
      <c r="G31" s="12">
        <v>0</v>
      </c>
      <c r="H31" s="12">
        <v>0</v>
      </c>
      <c r="I31" s="2">
        <f t="shared" si="2"/>
        <v>0</v>
      </c>
      <c r="J31" s="69"/>
    </row>
    <row r="32" spans="1:10" ht="33.6" customHeight="1">
      <c r="A32" s="60"/>
      <c r="B32" s="59"/>
      <c r="C32" s="59"/>
      <c r="D32" s="61"/>
      <c r="E32" s="117"/>
      <c r="F32" s="65" t="s">
        <v>84</v>
      </c>
      <c r="G32" s="12">
        <v>0</v>
      </c>
      <c r="H32" s="12">
        <v>0</v>
      </c>
      <c r="I32" s="2">
        <f t="shared" si="2"/>
        <v>0</v>
      </c>
      <c r="J32" s="69"/>
    </row>
    <row r="33" spans="1:10" ht="33.6" customHeight="1">
      <c r="A33" s="60"/>
      <c r="B33" s="59"/>
      <c r="C33" s="59"/>
      <c r="D33" s="61"/>
      <c r="E33" s="117"/>
      <c r="F33" s="65" t="s">
        <v>85</v>
      </c>
      <c r="G33" s="12">
        <v>0</v>
      </c>
      <c r="H33" s="12">
        <v>0</v>
      </c>
      <c r="I33" s="2">
        <f t="shared" si="2"/>
        <v>0</v>
      </c>
      <c r="J33" s="69"/>
    </row>
    <row r="34" spans="1:10" ht="33.6" customHeight="1">
      <c r="A34" s="60"/>
      <c r="B34" s="59"/>
      <c r="C34" s="59"/>
      <c r="D34" s="61"/>
      <c r="E34" s="117"/>
      <c r="F34" s="65" t="s">
        <v>86</v>
      </c>
      <c r="G34" s="12">
        <v>0</v>
      </c>
      <c r="H34" s="12">
        <v>0</v>
      </c>
      <c r="I34" s="2">
        <f t="shared" si="2"/>
        <v>0</v>
      </c>
      <c r="J34" s="69"/>
    </row>
    <row r="35" spans="1:10" ht="33.6" customHeight="1">
      <c r="A35" s="60"/>
      <c r="B35" s="59"/>
      <c r="C35" s="59"/>
      <c r="D35" s="61"/>
      <c r="E35" s="121" t="s">
        <v>74</v>
      </c>
      <c r="F35" s="117"/>
      <c r="G35" s="12">
        <f>SUM(G23:G34)</f>
        <v>52050</v>
      </c>
      <c r="H35" s="12">
        <f>SUM(H23:H34)</f>
        <v>52050</v>
      </c>
      <c r="I35" s="2">
        <f>SUM(I23:I34)</f>
        <v>0</v>
      </c>
      <c r="J35" s="69"/>
    </row>
    <row r="36" spans="1:10" ht="33.6" customHeight="1">
      <c r="A36" s="54" t="s">
        <v>54</v>
      </c>
      <c r="B36" s="53">
        <v>15</v>
      </c>
      <c r="C36" s="55" t="s">
        <v>55</v>
      </c>
      <c r="D36" s="56" t="s">
        <v>87</v>
      </c>
      <c r="E36" s="58" t="s">
        <v>87</v>
      </c>
      <c r="F36" s="67">
        <f>G36/G38</f>
        <v>4.702533180709869E-2</v>
      </c>
      <c r="G36" s="12">
        <v>11051</v>
      </c>
      <c r="H36" s="12">
        <v>0</v>
      </c>
      <c r="I36" s="2">
        <f t="shared" si="2"/>
        <v>11051</v>
      </c>
      <c r="J36" s="69"/>
    </row>
    <row r="37" spans="1:10" ht="33.6" customHeight="1">
      <c r="A37" s="62"/>
      <c r="B37" s="63"/>
      <c r="C37" s="63"/>
      <c r="D37" s="64"/>
      <c r="E37" s="116" t="s">
        <v>74</v>
      </c>
      <c r="F37" s="117"/>
      <c r="G37" s="12">
        <f>SUM(G36)</f>
        <v>11051</v>
      </c>
      <c r="H37" s="12">
        <f>SUM(H36)</f>
        <v>0</v>
      </c>
      <c r="I37" s="2">
        <f>SUM(I36)</f>
        <v>11051</v>
      </c>
      <c r="J37" s="69"/>
    </row>
    <row r="38" spans="1:10" ht="33.6" customHeight="1">
      <c r="A38" s="7"/>
      <c r="B38" s="6"/>
      <c r="C38" s="6"/>
      <c r="D38" s="6"/>
      <c r="E38" s="32"/>
      <c r="F38" s="13" t="s">
        <v>52</v>
      </c>
      <c r="G38" s="12">
        <f>G22+G35+G37</f>
        <v>235001</v>
      </c>
      <c r="H38" s="12">
        <f>H22+H35+H37</f>
        <v>223950</v>
      </c>
      <c r="I38" s="2">
        <f>G38-H38</f>
        <v>11051</v>
      </c>
      <c r="J38" s="68"/>
    </row>
    <row r="39" spans="1:10" ht="33.6" customHeight="1">
      <c r="A39" s="3"/>
      <c r="B39" s="3"/>
      <c r="C39" s="3"/>
      <c r="D39" s="3"/>
      <c r="E39" s="8"/>
      <c r="F39" s="16"/>
      <c r="G39" s="16"/>
    </row>
    <row r="40" spans="1:10" ht="33.6" customHeight="1">
      <c r="A40" s="3"/>
      <c r="B40" s="3"/>
      <c r="C40" s="3"/>
      <c r="D40" s="3"/>
      <c r="E40" s="8"/>
      <c r="F40" s="16"/>
      <c r="G40" s="16"/>
    </row>
    <row r="41" spans="1:10" ht="33.6" customHeight="1">
      <c r="A41" s="3"/>
      <c r="B41" s="3"/>
      <c r="C41" s="3"/>
      <c r="D41" s="3"/>
      <c r="E41" s="8"/>
      <c r="F41" s="16"/>
      <c r="G41" s="16"/>
    </row>
    <row r="42" spans="1:10" ht="33.6" customHeight="1">
      <c r="A42" s="3"/>
      <c r="B42" s="3"/>
      <c r="C42" s="3"/>
      <c r="D42" s="3"/>
      <c r="E42" s="8"/>
      <c r="F42" s="16"/>
      <c r="G42" s="16"/>
    </row>
    <row r="43" spans="1:10" ht="33.6" customHeight="1">
      <c r="A43" s="3"/>
      <c r="B43" s="3"/>
      <c r="C43" s="3"/>
      <c r="D43" s="3"/>
      <c r="E43" s="8"/>
      <c r="F43" s="16"/>
      <c r="G43" s="16"/>
    </row>
    <row r="44" spans="1:10" ht="33.6" customHeight="1">
      <c r="A44" s="3"/>
      <c r="B44" s="3"/>
      <c r="C44" s="3"/>
      <c r="D44" s="3"/>
      <c r="E44" s="8"/>
      <c r="F44" s="16"/>
      <c r="G44" s="16"/>
    </row>
    <row r="45" spans="1:10" ht="33.6" customHeight="1">
      <c r="A45" s="3"/>
      <c r="B45" s="3"/>
      <c r="C45" s="3"/>
      <c r="D45" s="3"/>
      <c r="E45" s="8"/>
      <c r="F45" s="16"/>
      <c r="G45" s="16"/>
    </row>
  </sheetData>
  <mergeCells count="19">
    <mergeCell ref="E37:F37"/>
    <mergeCell ref="E16:E21"/>
    <mergeCell ref="E23:E34"/>
    <mergeCell ref="E35:F35"/>
    <mergeCell ref="E22:F22"/>
    <mergeCell ref="D1:J1"/>
    <mergeCell ref="D2:I2"/>
    <mergeCell ref="A5:D5"/>
    <mergeCell ref="I5:J5"/>
    <mergeCell ref="A6:D6"/>
    <mergeCell ref="E6:F6"/>
    <mergeCell ref="D3:I3"/>
    <mergeCell ref="A14:D14"/>
    <mergeCell ref="E7:F7"/>
    <mergeCell ref="A9:F9"/>
    <mergeCell ref="D12:J12"/>
    <mergeCell ref="A13:D13"/>
    <mergeCell ref="I13:J13"/>
    <mergeCell ref="E8:F8"/>
  </mergeCells>
  <phoneticPr fontId="2"/>
  <hyperlinks>
    <hyperlink ref="J15" r:id="rId1" xr:uid="{D89F1CD0-D290-4000-9875-1F15F5CAEE1D}"/>
    <hyperlink ref="J16" r:id="rId2" xr:uid="{AA180A79-900B-4E4E-883F-BFC2CD1F6EC5}"/>
    <hyperlink ref="J17" r:id="rId3" xr:uid="{384062D5-98AB-4C64-9837-F9445E78FC19}"/>
    <hyperlink ref="J18" r:id="rId4" xr:uid="{2F49DA09-4102-48A9-92D0-ABAB8C1AAE5D}"/>
    <hyperlink ref="J19" r:id="rId5" xr:uid="{F5A5A13D-8CD7-4F04-A6B8-55B4E6E09CC5}"/>
    <hyperlink ref="J20" r:id="rId6" xr:uid="{BBD4E210-836B-4E76-9874-63324B802834}"/>
    <hyperlink ref="J21" r:id="rId7" xr:uid="{CD536BEC-3D88-46CE-B1C2-DA36FBF353A0}"/>
    <hyperlink ref="J23" r:id="rId8" xr:uid="{3DD2412E-E333-4375-A6DC-4DD7F654E706}"/>
    <hyperlink ref="J24" r:id="rId9" xr:uid="{28F54C56-D701-4BAE-89A0-7AD1CD21F216}"/>
    <hyperlink ref="J25" r:id="rId10" xr:uid="{4B432351-D931-4D39-B9D7-9592EF2F253B}"/>
    <hyperlink ref="J26" r:id="rId11" xr:uid="{6935ADBA-90BE-452A-97D7-CB394558A78F}"/>
    <hyperlink ref="J27" r:id="rId12" xr:uid="{B4312CD2-2FA9-4903-8C8F-D45845E6E9E4}"/>
    <hyperlink ref="J28" r:id="rId13" xr:uid="{D651473E-C2A7-4C90-BEED-CB4AF28D7B21}"/>
    <hyperlink ref="J29" r:id="rId14" xr:uid="{6951EF4A-3A2E-47BB-904A-37EBFEB1CB7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9576-AC83-49B0-80FD-31D35FE2766E}">
  <sheetPr>
    <pageSetUpPr fitToPage="1"/>
  </sheetPr>
  <dimension ref="A1:F18"/>
  <sheetViews>
    <sheetView view="pageBreakPreview" topLeftCell="A4" zoomScaleNormal="100" zoomScaleSheetLayoutView="100" workbookViewId="0">
      <selection activeCell="D12" sqref="D12"/>
    </sheetView>
  </sheetViews>
  <sheetFormatPr defaultColWidth="9" defaultRowHeight="12.75"/>
  <cols>
    <col min="1" max="1" width="15.86328125" style="1" customWidth="1"/>
    <col min="2" max="2" width="17.1328125" style="1" customWidth="1"/>
    <col min="3" max="3" width="28.33203125" style="1" customWidth="1"/>
    <col min="4" max="6" width="15.86328125" style="1" customWidth="1"/>
    <col min="7" max="16384" width="9" style="1"/>
  </cols>
  <sheetData>
    <row r="1" spans="1:6">
      <c r="A1" s="3"/>
      <c r="B1" s="3"/>
      <c r="C1" s="3"/>
      <c r="D1" s="3"/>
      <c r="E1" s="3"/>
      <c r="F1" s="80" t="s">
        <v>113</v>
      </c>
    </row>
    <row r="2" spans="1:6" ht="21" customHeight="1">
      <c r="A2" s="122" t="s">
        <v>112</v>
      </c>
      <c r="B2" s="122"/>
      <c r="C2" s="122"/>
      <c r="D2" s="122"/>
      <c r="E2" s="122"/>
      <c r="F2" s="122"/>
    </row>
    <row r="3" spans="1:6" ht="21" customHeight="1">
      <c r="A3" s="3"/>
      <c r="B3" s="79" t="s">
        <v>114</v>
      </c>
      <c r="C3" s="123"/>
      <c r="D3" s="123"/>
      <c r="E3" s="3"/>
      <c r="F3" s="3"/>
    </row>
    <row r="4" spans="1:6" ht="21" customHeight="1">
      <c r="A4" s="3"/>
      <c r="B4" s="79" t="s">
        <v>115</v>
      </c>
      <c r="C4" s="71"/>
      <c r="D4" s="71"/>
      <c r="E4" s="3"/>
      <c r="F4" s="3"/>
    </row>
    <row r="5" spans="1:6" ht="21" customHeight="1">
      <c r="A5" s="3"/>
      <c r="B5" s="3"/>
      <c r="C5" s="3"/>
      <c r="D5" s="3"/>
      <c r="E5" s="3"/>
      <c r="F5" s="4"/>
    </row>
    <row r="6" spans="1:6" ht="21" customHeight="1">
      <c r="A6" s="78" t="s">
        <v>111</v>
      </c>
      <c r="B6" s="77" t="s">
        <v>110</v>
      </c>
      <c r="C6" s="77" t="s">
        <v>109</v>
      </c>
      <c r="D6" s="77" t="s">
        <v>108</v>
      </c>
      <c r="E6" s="77" t="s">
        <v>107</v>
      </c>
      <c r="F6" s="77" t="s">
        <v>106</v>
      </c>
    </row>
    <row r="7" spans="1:6" ht="21" customHeight="1">
      <c r="A7" s="75" t="s">
        <v>105</v>
      </c>
      <c r="B7" s="74"/>
      <c r="C7" s="74"/>
      <c r="D7" s="74"/>
      <c r="E7" s="74"/>
      <c r="F7" s="73">
        <v>0</v>
      </c>
    </row>
    <row r="8" spans="1:6" ht="21" customHeight="1">
      <c r="A8" s="76">
        <v>45999</v>
      </c>
      <c r="B8" s="5" t="s">
        <v>116</v>
      </c>
      <c r="C8" s="5" t="s">
        <v>118</v>
      </c>
      <c r="D8" s="73">
        <v>171900</v>
      </c>
      <c r="E8" s="73"/>
      <c r="F8" s="73">
        <f t="shared" ref="F8:F14" si="0">F7+D8-E8</f>
        <v>171900</v>
      </c>
    </row>
    <row r="9" spans="1:6" ht="21" customHeight="1">
      <c r="A9" s="76">
        <v>45999</v>
      </c>
      <c r="B9" s="5" t="s">
        <v>122</v>
      </c>
      <c r="C9" s="5" t="s">
        <v>119</v>
      </c>
      <c r="D9" s="73">
        <v>40150</v>
      </c>
      <c r="E9" s="73"/>
      <c r="F9" s="73">
        <f t="shared" si="0"/>
        <v>212050</v>
      </c>
    </row>
    <row r="10" spans="1:6" ht="21" customHeight="1">
      <c r="A10" s="76">
        <v>45999</v>
      </c>
      <c r="B10" s="5" t="s">
        <v>122</v>
      </c>
      <c r="C10" s="5" t="s">
        <v>119</v>
      </c>
      <c r="D10" s="73">
        <v>11900</v>
      </c>
      <c r="E10" s="73"/>
      <c r="F10" s="73">
        <f t="shared" si="0"/>
        <v>223950</v>
      </c>
    </row>
    <row r="11" spans="1:6" ht="21" customHeight="1">
      <c r="A11" s="76">
        <v>45999</v>
      </c>
      <c r="B11" s="5" t="s">
        <v>117</v>
      </c>
      <c r="C11" s="5" t="s">
        <v>120</v>
      </c>
      <c r="D11" s="73"/>
      <c r="E11" s="73">
        <v>171900</v>
      </c>
      <c r="F11" s="73">
        <f t="shared" si="0"/>
        <v>52050</v>
      </c>
    </row>
    <row r="12" spans="1:6" ht="21" customHeight="1">
      <c r="A12" s="76">
        <v>45999</v>
      </c>
      <c r="B12" s="5" t="s">
        <v>121</v>
      </c>
      <c r="C12" s="5" t="s">
        <v>123</v>
      </c>
      <c r="D12" s="73"/>
      <c r="E12" s="73">
        <v>40150</v>
      </c>
      <c r="F12" s="73">
        <f t="shared" si="0"/>
        <v>11900</v>
      </c>
    </row>
    <row r="13" spans="1:6" ht="21" customHeight="1">
      <c r="A13" s="76">
        <v>46000</v>
      </c>
      <c r="B13" s="5" t="s">
        <v>121</v>
      </c>
      <c r="C13" s="5" t="s">
        <v>124</v>
      </c>
      <c r="D13" s="73"/>
      <c r="E13" s="73">
        <v>11900</v>
      </c>
      <c r="F13" s="73">
        <f t="shared" si="0"/>
        <v>0</v>
      </c>
    </row>
    <row r="14" spans="1:6" ht="21" customHeight="1">
      <c r="A14" s="76">
        <v>46000</v>
      </c>
      <c r="B14" s="5" t="s">
        <v>125</v>
      </c>
      <c r="C14" s="5" t="s">
        <v>126</v>
      </c>
      <c r="D14" s="73">
        <v>11050</v>
      </c>
      <c r="E14" s="73"/>
      <c r="F14" s="73">
        <f t="shared" si="0"/>
        <v>11050</v>
      </c>
    </row>
    <row r="15" spans="1:6" ht="21" customHeight="1">
      <c r="A15" s="76">
        <v>46000</v>
      </c>
      <c r="B15" s="5" t="s">
        <v>125</v>
      </c>
      <c r="C15" s="5" t="s">
        <v>127</v>
      </c>
      <c r="D15" s="73"/>
      <c r="E15" s="73">
        <v>11050</v>
      </c>
      <c r="F15" s="73">
        <v>0</v>
      </c>
    </row>
    <row r="16" spans="1:6" ht="21" customHeight="1">
      <c r="A16" s="75" t="s">
        <v>104</v>
      </c>
      <c r="B16" s="74"/>
      <c r="C16" s="74"/>
      <c r="D16" s="73">
        <f>SUM(D8:D15)</f>
        <v>235000</v>
      </c>
      <c r="E16" s="73">
        <f>SUM(E8:E15)</f>
        <v>235000</v>
      </c>
      <c r="F16" s="72">
        <f>F15</f>
        <v>0</v>
      </c>
    </row>
    <row r="17" spans="1:6">
      <c r="A17" s="71"/>
      <c r="B17" s="71"/>
      <c r="C17" s="71"/>
      <c r="D17" s="3"/>
      <c r="E17" s="3"/>
      <c r="F17" s="3"/>
    </row>
    <row r="18" spans="1:6">
      <c r="A18" s="3"/>
      <c r="B18" s="3"/>
      <c r="C18" s="3"/>
      <c r="D18" s="3"/>
      <c r="E18" s="3"/>
      <c r="F18" s="3"/>
    </row>
  </sheetData>
  <mergeCells count="2">
    <mergeCell ref="A2:F2"/>
    <mergeCell ref="C3:D3"/>
  </mergeCells>
  <phoneticPr fontId="2"/>
  <dataValidations count="1">
    <dataValidation type="list" allowBlank="1" showInputMessage="1" showErrorMessage="1" sqref="C3:D3" xr:uid="{F085B633-36F1-4F54-87D7-54086FE80D7F}">
      <formula1>"理念共感拡大委員会,地域活性委員会,事務局"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3E7B-F40E-4BC2-862D-80875D2842E5}">
  <dimension ref="A1:F15"/>
  <sheetViews>
    <sheetView workbookViewId="0">
      <selection activeCell="C9" sqref="C9"/>
    </sheetView>
  </sheetViews>
  <sheetFormatPr defaultColWidth="9" defaultRowHeight="12.75"/>
  <cols>
    <col min="1" max="1" width="15.86328125" style="1" customWidth="1"/>
    <col min="2" max="2" width="19.1328125" style="1" bestFit="1" customWidth="1"/>
    <col min="3" max="3" width="54.86328125" style="1" bestFit="1" customWidth="1"/>
    <col min="4" max="6" width="15.86328125" style="1" customWidth="1"/>
    <col min="7" max="16384" width="9" style="1"/>
  </cols>
  <sheetData>
    <row r="1" spans="1:6">
      <c r="A1" s="3"/>
      <c r="B1" s="3"/>
      <c r="C1" s="3"/>
      <c r="D1" s="3"/>
      <c r="E1" s="3"/>
      <c r="F1" s="80" t="s">
        <v>128</v>
      </c>
    </row>
    <row r="2" spans="1:6" ht="16.149999999999999">
      <c r="A2" s="122" t="s">
        <v>129</v>
      </c>
      <c r="B2" s="122"/>
      <c r="C2" s="122"/>
      <c r="D2" s="122"/>
      <c r="E2" s="122"/>
      <c r="F2" s="122"/>
    </row>
    <row r="3" spans="1:6">
      <c r="A3" s="3"/>
      <c r="B3" s="71"/>
      <c r="C3" s="71"/>
      <c r="D3" s="71"/>
      <c r="E3" s="3" t="s">
        <v>130</v>
      </c>
      <c r="F3" s="3"/>
    </row>
    <row r="4" spans="1:6">
      <c r="A4" s="113" t="s">
        <v>136</v>
      </c>
      <c r="B4" s="113"/>
      <c r="C4" s="113"/>
      <c r="D4" s="113"/>
      <c r="E4" s="113"/>
      <c r="F4" s="113"/>
    </row>
    <row r="5" spans="1:6">
      <c r="A5" s="78" t="s">
        <v>111</v>
      </c>
      <c r="B5" s="77" t="s">
        <v>110</v>
      </c>
      <c r="C5" s="77" t="s">
        <v>109</v>
      </c>
      <c r="D5" s="77" t="s">
        <v>108</v>
      </c>
      <c r="E5" s="77" t="s">
        <v>107</v>
      </c>
      <c r="F5" s="77" t="s">
        <v>106</v>
      </c>
    </row>
    <row r="6" spans="1:6">
      <c r="A6" s="75" t="s">
        <v>105</v>
      </c>
      <c r="B6" s="74"/>
      <c r="C6" s="74"/>
      <c r="D6" s="74"/>
      <c r="E6" s="74"/>
      <c r="F6" s="81">
        <v>0</v>
      </c>
    </row>
    <row r="7" spans="1:6">
      <c r="A7" s="82">
        <v>45734</v>
      </c>
      <c r="B7" s="83" t="s">
        <v>131</v>
      </c>
      <c r="C7" s="83" t="s">
        <v>140</v>
      </c>
      <c r="D7" s="84">
        <v>1000</v>
      </c>
      <c r="E7" s="84"/>
      <c r="F7" s="84">
        <f>F6+D7-E7</f>
        <v>1000</v>
      </c>
    </row>
    <row r="8" spans="1:6">
      <c r="A8" s="82">
        <v>45734</v>
      </c>
      <c r="B8" s="83" t="s">
        <v>131</v>
      </c>
      <c r="C8" s="83" t="s">
        <v>137</v>
      </c>
      <c r="D8" s="84"/>
      <c r="E8" s="84">
        <v>1000</v>
      </c>
      <c r="F8" s="84">
        <f t="shared" ref="F8:F13" si="0">F7+D8-E8</f>
        <v>0</v>
      </c>
    </row>
    <row r="9" spans="1:6">
      <c r="A9" s="82">
        <v>45993</v>
      </c>
      <c r="B9" s="83" t="s">
        <v>132</v>
      </c>
      <c r="C9" s="83" t="s">
        <v>133</v>
      </c>
      <c r="D9" s="84">
        <v>235000</v>
      </c>
      <c r="E9" s="85"/>
      <c r="F9" s="84">
        <f t="shared" si="0"/>
        <v>235000</v>
      </c>
    </row>
    <row r="10" spans="1:6">
      <c r="A10" s="82">
        <v>45972</v>
      </c>
      <c r="B10" s="83" t="s">
        <v>134</v>
      </c>
      <c r="C10" s="83" t="s">
        <v>139</v>
      </c>
      <c r="D10" s="85"/>
      <c r="E10" s="85">
        <v>171900</v>
      </c>
      <c r="F10" s="84">
        <f t="shared" si="0"/>
        <v>63100</v>
      </c>
    </row>
    <row r="11" spans="1:6">
      <c r="A11" s="82">
        <v>45972</v>
      </c>
      <c r="B11" s="83" t="s">
        <v>138</v>
      </c>
      <c r="C11" s="83" t="s">
        <v>141</v>
      </c>
      <c r="D11" s="85"/>
      <c r="E11" s="85">
        <v>40150</v>
      </c>
      <c r="F11" s="84">
        <f t="shared" si="0"/>
        <v>22950</v>
      </c>
    </row>
    <row r="12" spans="1:6">
      <c r="A12" s="82">
        <v>45972</v>
      </c>
      <c r="B12" s="83" t="s">
        <v>138</v>
      </c>
      <c r="C12" s="83" t="s">
        <v>142</v>
      </c>
      <c r="D12" s="85"/>
      <c r="E12" s="85">
        <v>11900</v>
      </c>
      <c r="F12" s="84">
        <f t="shared" si="0"/>
        <v>11050</v>
      </c>
    </row>
    <row r="13" spans="1:6">
      <c r="A13" s="82">
        <v>45972</v>
      </c>
      <c r="B13" s="83" t="s">
        <v>135</v>
      </c>
      <c r="C13" s="83" t="s">
        <v>143</v>
      </c>
      <c r="D13" s="85"/>
      <c r="E13" s="85">
        <v>11050</v>
      </c>
      <c r="F13" s="84">
        <f t="shared" si="0"/>
        <v>0</v>
      </c>
    </row>
    <row r="14" spans="1:6">
      <c r="A14" s="75" t="s">
        <v>104</v>
      </c>
      <c r="B14" s="74"/>
      <c r="C14" s="74"/>
      <c r="D14" s="81">
        <f>SUM(D7:D13)</f>
        <v>236000</v>
      </c>
      <c r="E14" s="81">
        <f>SUM(E7:E13)</f>
        <v>236000</v>
      </c>
      <c r="F14" s="84">
        <f>D14-E14</f>
        <v>0</v>
      </c>
    </row>
    <row r="15" spans="1:6">
      <c r="A15" s="71"/>
      <c r="B15" s="71"/>
      <c r="C15" s="71"/>
      <c r="D15" s="3"/>
      <c r="E15" s="3"/>
      <c r="F15" s="3"/>
    </row>
  </sheetData>
  <mergeCells count="2">
    <mergeCell ref="A2:F2"/>
    <mergeCell ref="A4:F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収支決算報告書(様式11)</vt:lpstr>
      <vt:lpstr>収益・費用明細書(様式12)</vt:lpstr>
      <vt:lpstr>現金出納帳（様式16）</vt:lpstr>
      <vt:lpstr>口座出納帳（様式17）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cp:lastPrinted>2021-02-15T10:19:27Z</cp:lastPrinted>
  <dcterms:created xsi:type="dcterms:W3CDTF">2016-10-10T10:56:32Z</dcterms:created>
  <dcterms:modified xsi:type="dcterms:W3CDTF">2025-12-13T12:58:24Z</dcterms:modified>
</cp:coreProperties>
</file>