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12rk02\kessan\"/>
    </mc:Choice>
  </mc:AlternateContent>
  <xr:revisionPtr revIDLastSave="0" documentId="13_ncr:9_{EA6D3F30-2EE8-44D3-BCDA-C79721C13872}" xr6:coauthVersionLast="47" xr6:coauthVersionMax="47" xr10:uidLastSave="{00000000-0000-0000-0000-000000000000}"/>
  <bookViews>
    <workbookView xWindow="-108" yWindow="-13068" windowWidth="23256" windowHeight="13176" firstSheet="1" activeTab="4" xr2:uid="{00000000-000D-0000-FFFF-FFFF00000000}"/>
  </bookViews>
  <sheets>
    <sheet name="収支決算報告書(様式11)" sheetId="2" r:id="rId1"/>
    <sheet name="収益・費用明細書(様式12)" sheetId="1" r:id="rId2"/>
    <sheet name="差異発生理由書(様式15)" sheetId="4" r:id="rId3"/>
    <sheet name="現金出納帳（様式16）" sheetId="5" r:id="rId4"/>
    <sheet name="口座出納帳（様式17）" sheetId="6" r:id="rId5"/>
  </sheets>
  <definedNames>
    <definedName name="_xlnm.Print_Area" localSheetId="2">'差異発生理由書(様式15)'!$A$1:$G$16</definedName>
    <definedName name="_xlnm.Print_Area" localSheetId="0">'収支決算報告書(様式11)'!$A$1:$F$37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F9" i="4"/>
  <c r="I7" i="1"/>
  <c r="I8" i="1"/>
  <c r="D32" i="2"/>
  <c r="E32" i="2" s="1"/>
  <c r="F8" i="5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30" i="5" s="1"/>
  <c r="F32" i="5" s="1"/>
  <c r="F33" i="5" s="1"/>
  <c r="H44" i="1"/>
  <c r="D31" i="2" s="1"/>
  <c r="G44" i="1"/>
  <c r="C31" i="2" s="1"/>
  <c r="F28" i="6"/>
  <c r="F29" i="6" s="1"/>
  <c r="F30" i="6" s="1"/>
  <c r="F26" i="6"/>
  <c r="F27" i="6" s="1"/>
  <c r="E14" i="4"/>
  <c r="E13" i="4"/>
  <c r="E12" i="4"/>
  <c r="E11" i="4"/>
  <c r="D14" i="4"/>
  <c r="D13" i="4"/>
  <c r="D12" i="4"/>
  <c r="D11" i="4"/>
  <c r="G45" i="1"/>
  <c r="I45" i="1" s="1"/>
  <c r="D30" i="2"/>
  <c r="C22" i="2"/>
  <c r="C19" i="2"/>
  <c r="H30" i="1"/>
  <c r="D22" i="2" s="1"/>
  <c r="D16" i="2"/>
  <c r="H46" i="1"/>
  <c r="I28" i="1"/>
  <c r="I29" i="1"/>
  <c r="G30" i="1"/>
  <c r="H39" i="1"/>
  <c r="I34" i="1"/>
  <c r="I35" i="1"/>
  <c r="I36" i="1"/>
  <c r="I37" i="1"/>
  <c r="I38" i="1"/>
  <c r="I40" i="1"/>
  <c r="I41" i="1"/>
  <c r="I42" i="1"/>
  <c r="I43" i="1"/>
  <c r="G39" i="1"/>
  <c r="C30" i="2" s="1"/>
  <c r="G33" i="1"/>
  <c r="C23" i="2" s="1"/>
  <c r="H33" i="1"/>
  <c r="D23" i="2" s="1"/>
  <c r="I32" i="1"/>
  <c r="H27" i="1"/>
  <c r="D19" i="2" s="1"/>
  <c r="G27" i="1"/>
  <c r="I26" i="1"/>
  <c r="I16" i="1"/>
  <c r="I17" i="1"/>
  <c r="I18" i="1"/>
  <c r="I19" i="1"/>
  <c r="I20" i="1"/>
  <c r="I21" i="1"/>
  <c r="I22" i="1"/>
  <c r="I23" i="1"/>
  <c r="H24" i="1"/>
  <c r="D18" i="2" s="1"/>
  <c r="D33" i="2" s="1"/>
  <c r="G24" i="1"/>
  <c r="C18" i="2" s="1"/>
  <c r="I31" i="1"/>
  <c r="I15" i="1"/>
  <c r="D34" i="5"/>
  <c r="E34" i="5"/>
  <c r="F7" i="6"/>
  <c r="F8" i="6" s="1"/>
  <c r="F9" i="6" s="1"/>
  <c r="F10" i="6" s="1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4" i="6" s="1"/>
  <c r="F25" i="6" s="1"/>
  <c r="D31" i="6"/>
  <c r="E31" i="6"/>
  <c r="I25" i="1"/>
  <c r="E8" i="2"/>
  <c r="E9" i="2"/>
  <c r="E10" i="2"/>
  <c r="E11" i="2"/>
  <c r="E12" i="2"/>
  <c r="E13" i="2"/>
  <c r="E14" i="2"/>
  <c r="C16" i="2"/>
  <c r="E20" i="2"/>
  <c r="E21" i="2"/>
  <c r="E24" i="2"/>
  <c r="E25" i="2"/>
  <c r="E26" i="2"/>
  <c r="E27" i="2"/>
  <c r="E28" i="2"/>
  <c r="E29" i="2"/>
  <c r="H9" i="1"/>
  <c r="I9" i="1" s="1"/>
  <c r="G9" i="1"/>
  <c r="E22" i="2" l="1"/>
  <c r="E19" i="2"/>
  <c r="I30" i="1"/>
  <c r="F13" i="4"/>
  <c r="E18" i="2"/>
  <c r="F14" i="4"/>
  <c r="F12" i="4"/>
  <c r="F29" i="5"/>
  <c r="F31" i="5" s="1"/>
  <c r="E23" i="2"/>
  <c r="G46" i="1"/>
  <c r="I46" i="1" s="1"/>
  <c r="E31" i="2"/>
  <c r="F11" i="4"/>
  <c r="F31" i="6"/>
  <c r="F34" i="5"/>
  <c r="G47" i="1"/>
  <c r="F45" i="1" s="1"/>
  <c r="D34" i="2"/>
  <c r="E30" i="2"/>
  <c r="C33" i="2"/>
  <c r="H47" i="1"/>
  <c r="I39" i="1"/>
  <c r="I44" i="1"/>
  <c r="I27" i="1"/>
  <c r="I33" i="1"/>
  <c r="I24" i="1"/>
  <c r="E16" i="2"/>
  <c r="I47" i="1" l="1"/>
  <c r="E33" i="2"/>
</calcChain>
</file>

<file path=xl/sharedStrings.xml><?xml version="1.0" encoding="utf-8"?>
<sst xmlns="http://schemas.openxmlformats.org/spreadsheetml/2006/main" count="312" uniqueCount="207">
  <si>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</si>
  <si>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</si>
  <si>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</si>
  <si>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</si>
  <si>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</si>
  <si>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決　算　額</t>
    <rPh sb="0" eb="5">
      <t>ケッサンガク</t>
    </rPh>
    <phoneticPr fontId="3"/>
  </si>
  <si>
    <t>差　　　　異</t>
    <rPh sb="0" eb="6">
      <t>サイ</t>
    </rPh>
    <phoneticPr fontId="3"/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</si>
  <si>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</si>
  <si>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</si>
  <si>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</si>
  <si>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</si>
  <si>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</si>
  <si>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</si>
  <si>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</si>
  <si>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差　　　異</t>
    <rPh sb="0" eb="5">
      <t>サイ</t>
    </rPh>
    <phoneticPr fontId="3"/>
  </si>
  <si>
    <t>　合　　　　計</t>
    <rPh sb="1" eb="2">
      <t>ゴウ</t>
    </rPh>
    <rPh sb="6" eb="7">
      <t>ショウケイ</t>
    </rPh>
    <phoneticPr fontId="3"/>
  </si>
  <si>
    <t>[様式12]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</si>
  <si>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</si>
  <si>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</si>
  <si>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</si>
  <si>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</si>
  <si>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</si>
  <si>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１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</si>
  <si>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</si>
  <si>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予備費</t>
    <rPh sb="0" eb="3">
      <t>ヨビヒ</t>
    </rPh>
    <phoneticPr fontId="2"/>
  </si>
  <si>
    <t>予備費</t>
    <rPh sb="0" eb="3">
      <t>ヨビヒ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</si>
  <si>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</si>
  <si>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</si>
  <si>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</si>
  <si>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</si>
  <si>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</si>
  <si>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</si>
  <si>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</si>
  <si>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</si>
  <si>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4">
      <t>コンシンカイヒ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</si>
  <si>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</si>
  <si>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</si>
  <si>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</si>
  <si>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</si>
  <si>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</si>
  <si>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</si>
  <si>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</si>
  <si>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</si>
  <si>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</si>
  <si>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</si>
  <si>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</si>
  <si>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</si>
  <si>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</si>
  <si>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</si>
  <si>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</si>
  <si>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</si>
  <si>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</si>
  <si>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</si>
  <si>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</si>
  <si>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</si>
  <si>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科　　　　目</t>
    <rPh sb="0" eb="1">
      <t>カ</t>
    </rPh>
    <rPh sb="5" eb="6">
      <t>メ</t>
    </rPh>
    <phoneticPr fontId="3"/>
  </si>
  <si>
    <t>（単位　：　円）</t>
    <rPh sb="1" eb="3">
      <t>タンイ</t>
    </rPh>
    <rPh sb="6" eb="7">
      <t>エン</t>
    </rPh>
    <phoneticPr fontId="3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</si>
  <si>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</si>
  <si>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[様式11]</t>
    <rPh sb="1" eb="3">
      <t>ヨウシキ</t>
    </rPh>
    <phoneticPr fontId="3"/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</si>
  <si>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</si>
  <si>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</si>
  <si>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</si>
  <si>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</si>
  <si>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</si>
  <si>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</si>
  <si>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</si>
  <si>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</si>
  <si>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</si>
  <si>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</si>
  <si>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</si>
  <si>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</si>
  <si>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</si>
  <si>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</si>
  <si>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</si>
  <si>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</si>
  <si>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</si>
  <si>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</si>
  <si>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</si>
  <si>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</si>
  <si>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</si>
  <si>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</si>
  <si>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</si>
  <si>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</si>
  <si>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</si>
  <si>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委員会名：</t>
    <rPh sb="0" eb="3">
      <t>イインカイ</t>
    </rPh>
    <rPh sb="3" eb="4">
      <t>メイ</t>
    </rPh>
    <phoneticPr fontId="2"/>
  </si>
  <si>
    <t>ページ：</t>
  </si>
  <si>
    <t>[様式17]</t>
    <phoneticPr fontId="3"/>
  </si>
  <si>
    <t>雑収益</t>
  </si>
  <si>
    <t>受取利息</t>
  </si>
  <si>
    <t>剰余金</t>
    <rPh sb="0" eb="3">
      <t>ジョウヨキン</t>
    </rPh>
    <phoneticPr fontId="2"/>
  </si>
  <si>
    <t>会場設営費</t>
    <rPh sb="0" eb="5">
      <t>カイジョウセツエイヒ</t>
    </rPh>
    <phoneticPr fontId="2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</si>
  <si>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</si>
  <si>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予　算　額</t>
    <rPh sb="0" eb="1">
      <t>ヨ</t>
    </rPh>
    <rPh sb="2" eb="3">
      <t>サン</t>
    </rPh>
    <rPh sb="4" eb="5">
      <t>ガク</t>
    </rPh>
    <phoneticPr fontId="3"/>
  </si>
  <si>
    <t>委員会事業費より</t>
    <rPh sb="0" eb="6">
      <t>イインカイジギョウヒ</t>
    </rPh>
    <phoneticPr fontId="2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</si>
  <si>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3"/>
        <charset val="128"/>
        <scheme val="minor"/>
      </rPr>
      <t xml:space="preserve">
Ｎｏ</t>
    </r>
    <rPh sb="0" eb="2">
      <t>セイキュウ</t>
    </rPh>
    <phoneticPr fontId="2"/>
  </si>
  <si>
    <t>地域活性化委員会</t>
    <rPh sb="0" eb="5">
      <t>チイキカッセイカ</t>
    </rPh>
    <rPh sb="5" eb="8">
      <t>イインカイ</t>
    </rPh>
    <phoneticPr fontId="2"/>
  </si>
  <si>
    <t>広報費</t>
    <phoneticPr fontId="2"/>
  </si>
  <si>
    <t>担当委員会： 地域活性化委員会</t>
    <rPh sb="0" eb="5">
      <t>タントウイインカイ</t>
    </rPh>
    <rPh sb="7" eb="12">
      <t>チイキカッセイカ</t>
    </rPh>
    <rPh sb="12" eb="15">
      <t>イインカイ</t>
    </rPh>
    <phoneticPr fontId="3"/>
  </si>
  <si>
    <t>(</t>
    <phoneticPr fontId="2"/>
  </si>
  <si>
    <t>（</t>
    <phoneticPr fontId="2"/>
  </si>
  <si>
    <t>）</t>
    <phoneticPr fontId="2"/>
  </si>
  <si>
    <t>5</t>
    <phoneticPr fontId="2"/>
  </si>
  <si>
    <t>　小　　　　計</t>
    <rPh sb="1" eb="2">
      <t>ショウ</t>
    </rPh>
    <rPh sb="6" eb="7">
      <t>ケイ</t>
    </rPh>
    <phoneticPr fontId="2"/>
  </si>
  <si>
    <t>　小　　　　計</t>
    <rPh sb="1" eb="2">
      <t>ショウ</t>
    </rPh>
    <rPh sb="6" eb="7">
      <t>ケイ</t>
    </rPh>
    <phoneticPr fontId="3"/>
  </si>
  <si>
    <t>会場費・設営費</t>
    <rPh sb="0" eb="3">
      <t>カイジョウヒ</t>
    </rPh>
    <rPh sb="4" eb="7">
      <t>セツエイヒ</t>
    </rPh>
    <phoneticPr fontId="2"/>
  </si>
  <si>
    <t>事業名称：　　10月度例会</t>
    <rPh sb="0" eb="2">
      <t>ジギョウ</t>
    </rPh>
    <rPh sb="2" eb="4">
      <t>メイショウ</t>
    </rPh>
    <rPh sb="9" eb="13">
      <t>ガツドレイカイ</t>
    </rPh>
    <phoneticPr fontId="3"/>
  </si>
  <si>
    <t>事業名称：　　10月度例会</t>
    <rPh sb="0" eb="2">
      <t>ジギョウ</t>
    </rPh>
    <rPh sb="2" eb="4">
      <t>メイショウ</t>
    </rPh>
    <rPh sb="9" eb="11">
      <t>ガツド</t>
    </rPh>
    <rPh sb="11" eb="13">
      <t>レイカイ</t>
    </rPh>
    <phoneticPr fontId="3"/>
  </si>
  <si>
    <t>委員会事業費　298000円より</t>
    <phoneticPr fontId="2"/>
  </si>
  <si>
    <t>レンタル費</t>
    <rPh sb="4" eb="5">
      <t>ヒ</t>
    </rPh>
    <phoneticPr fontId="2"/>
  </si>
  <si>
    <t>会議テーブル　450×1800</t>
    <phoneticPr fontId="2"/>
  </si>
  <si>
    <t>パイプイス</t>
    <phoneticPr fontId="2"/>
  </si>
  <si>
    <t>1.5K×2K パイプテント (3600×2700 4本柱)</t>
    <phoneticPr fontId="2"/>
  </si>
  <si>
    <t>テントウェイト</t>
    <phoneticPr fontId="2"/>
  </si>
  <si>
    <t>白幕　3面分　5間(9m)</t>
    <phoneticPr fontId="2"/>
  </si>
  <si>
    <t>テーブル(小) 　450×900　在庫品</t>
    <rPh sb="5" eb="6">
      <t>コ</t>
    </rPh>
    <rPh sb="17" eb="20">
      <t>ザイコヒン</t>
    </rPh>
    <phoneticPr fontId="2"/>
  </si>
  <si>
    <t>運送費</t>
    <rPh sb="0" eb="3">
      <t>ウンソウヒ</t>
    </rPh>
    <phoneticPr fontId="2"/>
  </si>
  <si>
    <t>配達・回収　指定場所１か所</t>
    <rPh sb="0" eb="2">
      <t>ハイタツ</t>
    </rPh>
    <rPh sb="3" eb="5">
      <t>カイシュウ</t>
    </rPh>
    <rPh sb="6" eb="8">
      <t>シテイ</t>
    </rPh>
    <rPh sb="8" eb="10">
      <t>バショ</t>
    </rPh>
    <rPh sb="12" eb="13">
      <t>ショ</t>
    </rPh>
    <phoneticPr fontId="2"/>
  </si>
  <si>
    <t>会場費</t>
    <rPh sb="0" eb="3">
      <t>カイジョウヒ</t>
    </rPh>
    <phoneticPr fontId="2"/>
  </si>
  <si>
    <t>諏訪町こどもひろば 使用料</t>
    <rPh sb="0" eb="3">
      <t>スワチョウ</t>
    </rPh>
    <rPh sb="10" eb="13">
      <t>シヨウリョウ</t>
    </rPh>
    <phoneticPr fontId="2"/>
  </si>
  <si>
    <t>設営費</t>
    <rPh sb="0" eb="2">
      <t>セツエイ</t>
    </rPh>
    <rPh sb="2" eb="3">
      <t>ヒ</t>
    </rPh>
    <phoneticPr fontId="2"/>
  </si>
  <si>
    <t>ロール紙看板印刷用(ルーム備品)</t>
    <rPh sb="3" eb="4">
      <t>シ</t>
    </rPh>
    <rPh sb="4" eb="9">
      <t>カンバンインサツヨウ</t>
    </rPh>
    <rPh sb="13" eb="15">
      <t>ビヒン</t>
    </rPh>
    <phoneticPr fontId="2"/>
  </si>
  <si>
    <t>2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</si>
  <si>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</si>
  <si>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2">
      <t>エンシュツ</t>
    </rPh>
    <rPh sb="2" eb="3">
      <t>ヒ</t>
    </rPh>
    <phoneticPr fontId="2"/>
  </si>
  <si>
    <t>サイコロ(メンバー備品)</t>
    <phoneticPr fontId="2"/>
  </si>
  <si>
    <t>コピー用紙200枚(ルーム備品)</t>
    <rPh sb="3" eb="5">
      <t>ヨウシ</t>
    </rPh>
    <rPh sb="8" eb="9">
      <t>マイ</t>
    </rPh>
    <rPh sb="13" eb="15">
      <t>ビヒン</t>
    </rPh>
    <phoneticPr fontId="2"/>
  </si>
  <si>
    <t>チラシデータ作成</t>
    <phoneticPr fontId="2"/>
  </si>
  <si>
    <t>チラシ印刷</t>
    <phoneticPr fontId="2"/>
  </si>
  <si>
    <t>6</t>
    <phoneticPr fontId="2"/>
  </si>
  <si>
    <t>)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</si>
  <si>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</si>
  <si>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</si>
  <si>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すごろくマップ制作(A3・片面)</t>
    <rPh sb="7" eb="9">
      <t>セイサク</t>
    </rPh>
    <rPh sb="13" eb="15">
      <t>カタメン</t>
    </rPh>
    <phoneticPr fontId="2"/>
  </si>
  <si>
    <t>すごろくマップ印刷(4C、マットコート110)</t>
    <rPh sb="7" eb="9">
      <t>インサツ</t>
    </rPh>
    <phoneticPr fontId="2"/>
  </si>
  <si>
    <t>　小　　　　計</t>
    <rPh sb="1" eb="7">
      <t>ショウケイ</t>
    </rPh>
    <phoneticPr fontId="3"/>
  </si>
  <si>
    <t>13</t>
    <phoneticPr fontId="2"/>
  </si>
  <si>
    <t>通信費</t>
    <rPh sb="0" eb="2">
      <t>ツウシン</t>
    </rPh>
    <rPh sb="2" eb="3">
      <t>ヒ</t>
    </rPh>
    <phoneticPr fontId="2"/>
  </si>
  <si>
    <t>景品配送料(駄菓子と文房具詰め合わせ)</t>
    <rPh sb="0" eb="2">
      <t>ケイヒン</t>
    </rPh>
    <rPh sb="2" eb="5">
      <t>ハイソウリョウ</t>
    </rPh>
    <rPh sb="6" eb="9">
      <t>ダガシ</t>
    </rPh>
    <rPh sb="10" eb="13">
      <t>ブンボウグ</t>
    </rPh>
    <rPh sb="13" eb="14">
      <t>ツ</t>
    </rPh>
    <rPh sb="15" eb="16">
      <t>ア</t>
    </rPh>
    <phoneticPr fontId="2"/>
  </si>
  <si>
    <t>景品配送料(ミシン)</t>
    <phoneticPr fontId="2"/>
  </si>
  <si>
    <t>景品配送料(鶏'sすたいる食事券、模型店ソーイ買物券、プラトンホテル食事券、カモンイグレッグ写真撮影割引券)</t>
    <rPh sb="6" eb="7">
      <t>トリ</t>
    </rPh>
    <rPh sb="13" eb="16">
      <t>ショクジケン</t>
    </rPh>
    <phoneticPr fontId="2"/>
  </si>
  <si>
    <t>景品配送料(陶器、トートバッグ)</t>
    <rPh sb="6" eb="8">
      <t>トウキ</t>
    </rPh>
    <phoneticPr fontId="2"/>
  </si>
  <si>
    <t>景品配送料(万古焼コップ)</t>
    <rPh sb="6" eb="9">
      <t>バンコヤキ</t>
    </rPh>
    <phoneticPr fontId="2"/>
  </si>
  <si>
    <t>小計</t>
    <rPh sb="0" eb="2">
      <t>ショウケイ</t>
    </rPh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</si>
  <si>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</si>
  <si>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</si>
  <si>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株式会社デルタスタジオ</t>
    <rPh sb="0" eb="4">
      <t>カブシキガイシャ</t>
    </rPh>
    <phoneticPr fontId="2"/>
  </si>
  <si>
    <t>株式会社デルタスタジオ</t>
    <rPh sb="0" eb="4">
      <t>カブシキカイシャ</t>
    </rPh>
    <phoneticPr fontId="2"/>
  </si>
  <si>
    <t>ﾀﾞｽｷﾝﾚﾝﾄｵｰﾙ四日市ｽﾃｰｼｮﾝ</t>
    <rPh sb="11" eb="14">
      <t>ヨッカイチ</t>
    </rPh>
    <phoneticPr fontId="2"/>
  </si>
  <si>
    <t>諏訪新道発展会</t>
    <rPh sb="0" eb="7">
      <t>スワシンドウハッテンカイ</t>
    </rPh>
    <phoneticPr fontId="2"/>
  </si>
  <si>
    <t>　小　　　　計</t>
    <rPh sb="1" eb="2">
      <t>ショウ</t>
    </rPh>
    <rPh sb="6" eb="7">
      <t>ショウケイ</t>
    </rPh>
    <phoneticPr fontId="3"/>
  </si>
  <si>
    <t>広報費</t>
    <rPh sb="0" eb="2">
      <t>コウホウ</t>
    </rPh>
    <rPh sb="2" eb="3">
      <t>ヒ</t>
    </rPh>
    <phoneticPr fontId="2"/>
  </si>
  <si>
    <t>10月度例会</t>
    <rPh sb="2" eb="6">
      <t>ガツドレイカイ</t>
    </rPh>
    <phoneticPr fontId="2"/>
  </si>
  <si>
    <t>チラシ作成費</t>
    <rPh sb="3" eb="6">
      <t>サクセイヒ</t>
    </rPh>
    <phoneticPr fontId="2"/>
  </si>
  <si>
    <t>すごろくマップ作成費</t>
    <rPh sb="7" eb="9">
      <t>サクセイ</t>
    </rPh>
    <rPh sb="9" eb="10">
      <t>ヒ</t>
    </rPh>
    <phoneticPr fontId="2"/>
  </si>
  <si>
    <t>景品配送料</t>
    <rPh sb="0" eb="5">
      <t>ケイヒンハイソウリョウ</t>
    </rPh>
    <phoneticPr fontId="2"/>
  </si>
  <si>
    <t>通信費</t>
    <rPh sb="0" eb="3">
      <t>ツウシンヒ</t>
    </rPh>
    <phoneticPr fontId="2"/>
  </si>
  <si>
    <t>店舗の都合で景品が変更となったため。</t>
    <rPh sb="0" eb="2">
      <t>テンポ</t>
    </rPh>
    <rPh sb="3" eb="5">
      <t>ツゴウ</t>
    </rPh>
    <rPh sb="6" eb="8">
      <t>ケイヒン</t>
    </rPh>
    <rPh sb="9" eb="11">
      <t>ヘンコウ</t>
    </rPh>
    <phoneticPr fontId="2"/>
  </si>
  <si>
    <t>資料作成費</t>
    <rPh sb="0" eb="5">
      <t>シリョウサクセイヒ</t>
    </rPh>
    <phoneticPr fontId="2"/>
  </si>
  <si>
    <t>景品配送料(万古焼コップ)</t>
    <phoneticPr fontId="2"/>
  </si>
  <si>
    <t>景品配送料(陶器)</t>
    <rPh sb="6" eb="8">
      <t>トウキ</t>
    </rPh>
    <phoneticPr fontId="2"/>
  </si>
  <si>
    <t>景品配送料(駄菓子と文房具詰め合わせ)</t>
    <phoneticPr fontId="2"/>
  </si>
  <si>
    <t>景品配送料(鶏'sすたいる食事券)</t>
    <phoneticPr fontId="2"/>
  </si>
  <si>
    <t>景品配送料(模型店ソーイ買物券)</t>
    <phoneticPr fontId="2"/>
  </si>
  <si>
    <t>景品配送料(プラトンホテル食事券)</t>
    <phoneticPr fontId="2"/>
  </si>
  <si>
    <t>景品配送料(カモンイグレッグ写真撮影割引券)</t>
    <phoneticPr fontId="2"/>
  </si>
  <si>
    <t>景品配送料(トートバッグ)</t>
    <rPh sb="0" eb="5">
      <t>ケイヒンハイソウリョウ</t>
    </rPh>
    <phoneticPr fontId="2"/>
  </si>
  <si>
    <t>出金 景品配送料(万古焼コップ)</t>
    <phoneticPr fontId="2"/>
  </si>
  <si>
    <t>出金 景品配送料(陶器)</t>
    <rPh sb="9" eb="11">
      <t>トウキ</t>
    </rPh>
    <phoneticPr fontId="2"/>
  </si>
  <si>
    <t>出金 景品配送料(ミシン)</t>
    <phoneticPr fontId="2"/>
  </si>
  <si>
    <t>出金 景品配送料(駄菓子と文房具詰め合わせ)</t>
    <phoneticPr fontId="2"/>
  </si>
  <si>
    <t>出金 景品配送料(鶏'sすたいる食事券)</t>
    <phoneticPr fontId="2"/>
  </si>
  <si>
    <t>出金 景品配送料(模型店ソーイ買物券)</t>
    <phoneticPr fontId="2"/>
  </si>
  <si>
    <t>出金 景品配送料(プラトンホテル食事券)</t>
    <phoneticPr fontId="2"/>
  </si>
  <si>
    <t>出金 景品配送料(カモンイグレッグ写真撮影割引券)</t>
    <phoneticPr fontId="2"/>
  </si>
  <si>
    <t>出金 景品配送料(トートバッグ)</t>
    <rPh sb="0" eb="2">
      <t>シュッキン</t>
    </rPh>
    <rPh sb="3" eb="8">
      <t>ケイヒンハイソウリョウ</t>
    </rPh>
    <phoneticPr fontId="2"/>
  </si>
  <si>
    <t>雑収益</t>
    <phoneticPr fontId="2"/>
  </si>
  <si>
    <t>解約利息</t>
    <rPh sb="0" eb="4">
      <t>カイヤクリソク</t>
    </rPh>
    <phoneticPr fontId="2"/>
  </si>
  <si>
    <t>税金</t>
    <rPh sb="0" eb="2">
      <t>ゼイキン</t>
    </rPh>
    <phoneticPr fontId="2"/>
  </si>
  <si>
    <t>出金 解約利息</t>
    <rPh sb="0" eb="2">
      <t>シュッキン</t>
    </rPh>
    <rPh sb="3" eb="5">
      <t>カイヤク</t>
    </rPh>
    <rPh sb="5" eb="7">
      <t>リソク</t>
    </rPh>
    <phoneticPr fontId="2"/>
  </si>
  <si>
    <t>受取利息が発生したため。</t>
    <rPh sb="5" eb="7">
      <t>ハッセイ</t>
    </rPh>
    <phoneticPr fontId="2"/>
  </si>
  <si>
    <t>梱包のサイズが変更となったため。</t>
    <rPh sb="0" eb="2">
      <t>コンポウ</t>
    </rPh>
    <rPh sb="7" eb="9">
      <t>ヘンコウ</t>
    </rPh>
    <phoneticPr fontId="2"/>
  </si>
  <si>
    <t>上記の収支差額（余剰金）は、　旧1月度理事会の承認を経て委員会事業費に繰り入れる。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5" eb="16">
      <t>キュウ</t>
    </rPh>
    <rPh sb="17" eb="18">
      <t>ガツ</t>
    </rPh>
    <rPh sb="18" eb="19">
      <t>ド</t>
    </rPh>
    <rPh sb="19" eb="22">
      <t>リジカイ</t>
    </rPh>
    <rPh sb="23" eb="25">
      <t>ショウニン</t>
    </rPh>
    <rPh sb="26" eb="27">
      <t>ケイ</t>
    </rPh>
    <rPh sb="28" eb="31">
      <t>イインカイ</t>
    </rPh>
    <rPh sb="31" eb="34">
      <t>ジギョウヒ</t>
    </rPh>
    <rPh sb="35" eb="38">
      <t>クリイ</t>
    </rPh>
    <phoneticPr fontId="3"/>
  </si>
  <si>
    <t>出金 余剰金</t>
    <rPh sb="0" eb="2">
      <t>シュッキン</t>
    </rPh>
    <phoneticPr fontId="2"/>
  </si>
  <si>
    <t>3-4</t>
    <phoneticPr fontId="2"/>
  </si>
  <si>
    <t>3-6</t>
    <phoneticPr fontId="2"/>
  </si>
  <si>
    <t>3-1</t>
    <phoneticPr fontId="2"/>
  </si>
  <si>
    <t>3-2</t>
    <phoneticPr fontId="2"/>
  </si>
  <si>
    <t>3-3</t>
    <phoneticPr fontId="2"/>
  </si>
  <si>
    <t>3-5</t>
    <phoneticPr fontId="2"/>
  </si>
  <si>
    <t>1-1</t>
    <phoneticPr fontId="2"/>
  </si>
  <si>
    <t>1-2</t>
    <phoneticPr fontId="2"/>
  </si>
  <si>
    <t>2-1</t>
    <phoneticPr fontId="2"/>
  </si>
  <si>
    <t>2-2</t>
    <phoneticPr fontId="2"/>
  </si>
  <si>
    <t>3-7</t>
    <phoneticPr fontId="2"/>
  </si>
  <si>
    <t>出金 予備費 余剰金</t>
    <rPh sb="0" eb="2">
      <t>シュッキン</t>
    </rPh>
    <rPh sb="3" eb="6">
      <t>ヨビヒ</t>
    </rPh>
    <phoneticPr fontId="2"/>
  </si>
  <si>
    <t>余剰金返金(中島財務委員長へ)</t>
  </si>
  <si>
    <t>予備費 余剰金返金(中島財務委員長へ)</t>
    <rPh sb="0" eb="3">
      <t>ヨビヒ</t>
    </rPh>
    <rPh sb="4" eb="6">
      <t>ヨジョウ</t>
    </rPh>
    <rPh sb="6" eb="7">
      <t>キン</t>
    </rPh>
    <rPh sb="7" eb="9">
      <t>ヘンキン</t>
    </rPh>
    <rPh sb="10" eb="12">
      <t>ナカジマ</t>
    </rPh>
    <rPh sb="12" eb="14">
      <t>ザイム</t>
    </rPh>
    <rPh sb="14" eb="17">
      <t>イインチョウ</t>
    </rPh>
    <phoneticPr fontId="2"/>
  </si>
  <si>
    <t>解約利息 余剰金返金(中島財務委員長へ)</t>
    <rPh sb="0" eb="4">
      <t>カイヤクリソク</t>
    </rPh>
    <rPh sb="8" eb="10">
      <t>ヘンキン</t>
    </rPh>
    <phoneticPr fontId="2"/>
  </si>
  <si>
    <t>作成費　(株式会社デルタスタジオ)</t>
    <rPh sb="5" eb="9">
      <t>カブシキガイシャ</t>
    </rPh>
    <phoneticPr fontId="2"/>
  </si>
  <si>
    <t>振込手数料 (株式会社デルタスタジオ)</t>
    <rPh sb="0" eb="5">
      <t>フリコミテスウリョウ</t>
    </rPh>
    <phoneticPr fontId="2"/>
  </si>
  <si>
    <t>作成費 (株式会社デルタスタジオ)</t>
    <rPh sb="0" eb="3">
      <t>サクセイヒ</t>
    </rPh>
    <phoneticPr fontId="2"/>
  </si>
  <si>
    <t>会場費 (諏訪町こどもひろば 使用料)</t>
    <rPh sb="0" eb="3">
      <t>カイジョウヒ</t>
    </rPh>
    <phoneticPr fontId="2"/>
  </si>
  <si>
    <t>振込手数料 (諏訪町こどもひろば 使用料)</t>
    <phoneticPr fontId="2"/>
  </si>
  <si>
    <t>レンタル費 運送費 (ダスキンレントオール四日市ステーション)</t>
    <rPh sb="4" eb="5">
      <t>ヒ</t>
    </rPh>
    <rPh sb="6" eb="9">
      <t>ウンソウヒ</t>
    </rPh>
    <rPh sb="21" eb="24">
      <t>ヨッカイチ</t>
    </rPh>
    <phoneticPr fontId="2"/>
  </si>
  <si>
    <t>振込手数料 (ダスキンレントオール四日市ステーション)</t>
    <rPh sb="0" eb="5">
      <t>フリコミテスウリョウ</t>
    </rPh>
    <phoneticPr fontId="2"/>
  </si>
  <si>
    <t>解約利息 余剰金返金(中島財務委員長へ)</t>
    <rPh sb="0" eb="4">
      <t>カイヤクリソク</t>
    </rPh>
    <rPh sb="8" eb="10">
      <t>ヘンキン</t>
    </rPh>
    <rPh sb="11" eb="15">
      <t>ナカジマザイム</t>
    </rPh>
    <rPh sb="15" eb="18">
      <t>イインチョウ</t>
    </rPh>
    <phoneticPr fontId="2"/>
  </si>
  <si>
    <t>余剰金返金(中島財務委員長へ)</t>
    <rPh sb="0" eb="2">
      <t>ヨジョウ</t>
    </rPh>
    <rPh sb="2" eb="3">
      <t>キン</t>
    </rPh>
    <rPh sb="3" eb="5">
      <t>ヘンキン</t>
    </rPh>
    <rPh sb="6" eb="8">
      <t>ナカジマ</t>
    </rPh>
    <rPh sb="8" eb="10">
      <t>ザイム</t>
    </rPh>
    <rPh sb="10" eb="13">
      <t>イインチョウ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</si>
</sst>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7" xfId="2" applyFont="1" applyBorder="1" applyAlignment="1">
      <alignment horizontal="center" vertical="center"/>
    </xf>
    <xf numFmtId="0" fontId="0" fillId="0" borderId="7" xfId="2" applyFont="1" applyBorder="1" applyAlignment="1">
      <alignment vertical="center"/>
    </xf>
    <xf numFmtId="176" fontId="0" fillId="0" borderId="7" xfId="2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/>
    </xf>
    <xf numFmtId="0" fontId="6" fillId="0" borderId="8" xfId="2" applyFont="1" applyBorder="1" applyAlignment="1">
      <alignment horizontal="right" vertical="center"/>
    </xf>
    <xf numFmtId="49" fontId="6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vertical="center"/>
    </xf>
    <xf numFmtId="0" fontId="6" fillId="0" borderId="7" xfId="2" applyFont="1" applyBorder="1" applyAlignment="1">
      <alignment vertical="center"/>
    </xf>
    <xf numFmtId="176" fontId="7" fillId="0" borderId="7" xfId="3" applyNumberFormat="1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176" fontId="7" fillId="0" borderId="7" xfId="2" applyNumberFormat="1" applyFont="1" applyBorder="1" applyAlignment="1">
      <alignment vertical="center"/>
    </xf>
    <xf numFmtId="176" fontId="7" fillId="0" borderId="16" xfId="2" applyNumberFormat="1" applyFont="1" applyBorder="1" applyAlignment="1">
      <alignment vertical="center"/>
    </xf>
    <xf numFmtId="176" fontId="7" fillId="0" borderId="6" xfId="2" applyNumberFormat="1" applyFont="1" applyBorder="1" applyAlignment="1">
      <alignment vertical="center"/>
    </xf>
    <xf numFmtId="0" fontId="7" fillId="0" borderId="7" xfId="2" applyFont="1" applyBorder="1" applyAlignment="1">
      <alignment vertical="center"/>
    </xf>
    <xf numFmtId="0" fontId="0" fillId="0" borderId="1" xfId="2" applyFont="1" applyBorder="1" applyAlignment="1">
      <alignment horizontal="center" vertical="center"/>
    </xf>
    <xf numFmtId="0" fontId="0" fillId="0" borderId="18" xfId="2" applyFont="1" applyBorder="1" applyAlignment="1">
      <alignment vertical="center"/>
    </xf>
    <xf numFmtId="176" fontId="0" fillId="0" borderId="19" xfId="2" applyNumberFormat="1" applyFont="1" applyBorder="1" applyAlignment="1">
      <alignment vertical="center"/>
    </xf>
    <xf numFmtId="0" fontId="0" fillId="0" borderId="23" xfId="2" applyFont="1" applyBorder="1" applyAlignment="1">
      <alignment vertical="center"/>
    </xf>
    <xf numFmtId="0" fontId="0" fillId="0" borderId="7" xfId="2" applyFont="1" applyBorder="1" applyAlignment="1">
      <alignment horizontal="distributed" vertical="center"/>
    </xf>
    <xf numFmtId="0" fontId="1" fillId="0" borderId="25" xfId="2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6" xfId="2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0" fontId="0" fillId="0" borderId="3" xfId="2" applyFont="1" applyBorder="1" applyAlignment="1">
      <alignment horizontal="center" vertical="center"/>
    </xf>
    <xf numFmtId="0" fontId="0" fillId="0" borderId="27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27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" xfId="2" applyFont="1" applyBorder="1" applyAlignment="1">
      <alignment vertical="center"/>
    </xf>
    <xf numFmtId="0" fontId="0" fillId="0" borderId="9" xfId="2" applyFont="1" applyBorder="1" applyAlignment="1">
      <alignment vertical="center"/>
    </xf>
    <xf numFmtId="0" fontId="0" fillId="0" borderId="31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32" xfId="2" applyFont="1" applyBorder="1" applyAlignment="1">
      <alignment vertical="center"/>
    </xf>
    <xf numFmtId="0" fontId="1" fillId="0" borderId="0" xfId="2" applyAlignment="1">
      <alignment horizontal="right" vertical="center"/>
    </xf>
    <xf numFmtId="0" fontId="0" fillId="0" borderId="0" xfId="2" applyFont="1" applyAlignment="1">
      <alignment horizontal="left" vertical="center"/>
    </xf>
    <xf numFmtId="0" fontId="0" fillId="0" borderId="0" xfId="2" applyFont="1" applyAlignment="1">
      <alignment horizontal="centerContinuous" vertical="center"/>
    </xf>
    <xf numFmtId="176" fontId="7" fillId="2" borderId="7" xfId="3" applyNumberFormat="1" applyFont="1" applyFill="1" applyBorder="1" applyAlignment="1">
      <alignment vertical="center"/>
    </xf>
    <xf numFmtId="176" fontId="7" fillId="2" borderId="7" xfId="1" applyNumberFormat="1" applyFont="1" applyFill="1" applyBorder="1" applyAlignment="1">
      <alignment vertical="center"/>
    </xf>
    <xf numFmtId="0" fontId="0" fillId="0" borderId="16" xfId="2" applyFont="1" applyBorder="1" applyAlignment="1">
      <alignment vertical="center"/>
    </xf>
    <xf numFmtId="0" fontId="5" fillId="0" borderId="6" xfId="2" applyFont="1" applyBorder="1" applyAlignment="1">
      <alignment horizontal="center" vertical="center"/>
    </xf>
    <xf numFmtId="176" fontId="6" fillId="2" borderId="7" xfId="2" applyNumberFormat="1" applyFont="1" applyFill="1" applyBorder="1" applyAlignment="1">
      <alignment vertical="center"/>
    </xf>
    <xf numFmtId="176" fontId="6" fillId="0" borderId="7" xfId="1" applyNumberFormat="1" applyFont="1" applyBorder="1" applyAlignment="1">
      <alignment vertical="center"/>
    </xf>
    <xf numFmtId="176" fontId="6" fillId="2" borderId="7" xfId="1" applyNumberFormat="1" applyFont="1" applyFill="1" applyBorder="1" applyAlignment="1">
      <alignment vertical="center"/>
    </xf>
    <xf numFmtId="176" fontId="14" fillId="0" borderId="7" xfId="2" applyNumberFormat="1" applyFont="1" applyBorder="1" applyAlignment="1">
      <alignment vertical="center"/>
    </xf>
    <xf numFmtId="0" fontId="5" fillId="0" borderId="16" xfId="2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3" xfId="2" applyFont="1" applyBorder="1" applyAlignment="1">
      <alignment vertical="center"/>
    </xf>
    <xf numFmtId="0" fontId="13" fillId="0" borderId="1" xfId="2" applyFont="1" applyBorder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7" xfId="2" applyFont="1" applyBorder="1" applyAlignment="1">
      <alignment vertical="center"/>
    </xf>
    <xf numFmtId="0" fontId="5" fillId="0" borderId="17" xfId="2" applyFont="1" applyBorder="1" applyAlignment="1">
      <alignment vertical="center"/>
    </xf>
    <xf numFmtId="10" fontId="7" fillId="0" borderId="7" xfId="2" applyNumberFormat="1" applyFont="1" applyBorder="1" applyAlignment="1">
      <alignment vertical="center"/>
    </xf>
    <xf numFmtId="0" fontId="15" fillId="0" borderId="16" xfId="6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3" xfId="2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7" fillId="0" borderId="16" xfId="2" applyFont="1" applyBorder="1" applyAlignment="1">
      <alignment horizontal="center" vertical="center"/>
    </xf>
    <xf numFmtId="176" fontId="7" fillId="2" borderId="7" xfId="2" applyNumberFormat="1" applyFont="1" applyFill="1" applyBorder="1" applyAlignment="1">
      <alignment vertical="center"/>
    </xf>
    <xf numFmtId="176" fontId="14" fillId="0" borderId="16" xfId="2" applyNumberFormat="1" applyFont="1" applyBorder="1" applyAlignment="1">
      <alignment vertical="center"/>
    </xf>
    <xf numFmtId="176" fontId="14" fillId="0" borderId="20" xfId="2" applyNumberFormat="1" applyFont="1" applyBorder="1" applyAlignment="1">
      <alignment vertical="center"/>
    </xf>
    <xf numFmtId="176" fontId="14" fillId="0" borderId="19" xfId="2" applyNumberFormat="1" applyFont="1" applyBorder="1" applyAlignment="1">
      <alignment vertical="center"/>
    </xf>
    <xf numFmtId="0" fontId="15" fillId="0" borderId="17" xfId="6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0" fontId="15" fillId="0" borderId="17" xfId="6" applyBorder="1" applyAlignment="1">
      <alignment vertical="center"/>
    </xf>
    <xf numFmtId="0" fontId="6" fillId="0" borderId="9" xfId="2" applyFont="1" applyBorder="1" applyAlignment="1">
      <alignment horizontal="center" vertical="center"/>
    </xf>
    <xf numFmtId="0" fontId="6" fillId="0" borderId="10" xfId="2" applyFont="1" applyBorder="1" applyAlignment="1">
      <alignment horizontal="left" vertical="center"/>
    </xf>
    <xf numFmtId="0" fontId="16" fillId="0" borderId="6" xfId="2" applyFont="1" applyBorder="1" applyAlignment="1">
      <alignment vertical="center" wrapText="1" shrinkToFit="1"/>
    </xf>
    <xf numFmtId="0" fontId="0" fillId="0" borderId="16" xfId="0" applyBorder="1" applyAlignment="1">
      <alignment horizontal="center" vertical="center"/>
    </xf>
    <xf numFmtId="0" fontId="7" fillId="0" borderId="16" xfId="2" applyFont="1" applyBorder="1" applyAlignment="1">
      <alignment vertical="center"/>
    </xf>
    <xf numFmtId="0" fontId="7" fillId="0" borderId="16" xfId="2" applyFont="1" applyBorder="1" applyAlignment="1">
      <alignment vertical="center" wrapText="1"/>
    </xf>
    <xf numFmtId="0" fontId="7" fillId="0" borderId="11" xfId="2" applyFont="1" applyBorder="1" applyAlignment="1">
      <alignment horizontal="center" vertical="center"/>
    </xf>
    <xf numFmtId="49" fontId="7" fillId="0" borderId="12" xfId="2" applyNumberFormat="1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3" xfId="2" applyFont="1" applyBorder="1" applyAlignment="1">
      <alignment horizontal="left" vertical="center"/>
    </xf>
    <xf numFmtId="0" fontId="7" fillId="0" borderId="9" xfId="2" applyFont="1" applyBorder="1" applyAlignment="1">
      <alignment horizontal="center" vertical="center"/>
    </xf>
    <xf numFmtId="49" fontId="7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7" fillId="0" borderId="8" xfId="2" applyFont="1" applyBorder="1" applyAlignment="1">
      <alignment horizontal="center" vertical="center"/>
    </xf>
    <xf numFmtId="49" fontId="7" fillId="0" borderId="1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7" fillId="0" borderId="12" xfId="2" applyFont="1" applyBorder="1" applyAlignment="1">
      <alignment horizontal="left" vertical="center"/>
    </xf>
    <xf numFmtId="0" fontId="7" fillId="0" borderId="9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0" xfId="2" applyFont="1" applyBorder="1" applyAlignment="1">
      <alignment vertical="center"/>
    </xf>
    <xf numFmtId="0" fontId="16" fillId="0" borderId="16" xfId="2" applyFont="1" applyBorder="1" applyAlignment="1">
      <alignment horizontal="left" vertical="center"/>
    </xf>
    <xf numFmtId="0" fontId="7" fillId="0" borderId="1" xfId="2" applyFont="1" applyBorder="1" applyAlignment="1">
      <alignment vertical="center"/>
    </xf>
    <xf numFmtId="0" fontId="13" fillId="0" borderId="0" xfId="2" applyFont="1" applyAlignment="1">
      <alignment horizontal="centerContinuous" vertical="center"/>
    </xf>
    <xf numFmtId="0" fontId="13" fillId="0" borderId="0" xfId="2" applyFont="1" applyAlignment="1">
      <alignment horizontal="right" vertical="center"/>
    </xf>
    <xf numFmtId="0" fontId="13" fillId="0" borderId="0" xfId="2" applyFont="1" applyAlignment="1">
      <alignment horizontal="center" vertical="center"/>
    </xf>
    <xf numFmtId="0" fontId="13" fillId="0" borderId="1" xfId="2" applyFont="1" applyBorder="1" applyAlignment="1">
      <alignment horizontal="right" vertical="center"/>
    </xf>
    <xf numFmtId="0" fontId="13" fillId="0" borderId="16" xfId="2" applyFont="1" applyBorder="1" applyAlignment="1">
      <alignment horizontal="centerContinuous" vertical="center"/>
    </xf>
    <xf numFmtId="0" fontId="13" fillId="0" borderId="6" xfId="2" applyFont="1" applyBorder="1" applyAlignment="1">
      <alignment horizontal="centerContinuous" vertical="center"/>
    </xf>
    <xf numFmtId="38" fontId="13" fillId="0" borderId="7" xfId="1" applyFont="1" applyBorder="1" applyAlignment="1">
      <alignment vertical="center"/>
    </xf>
    <xf numFmtId="177" fontId="13" fillId="0" borderId="17" xfId="2" applyNumberFormat="1" applyFont="1" applyBorder="1" applyAlignment="1">
      <alignment vertical="center"/>
    </xf>
    <xf numFmtId="0" fontId="13" fillId="0" borderId="7" xfId="2" applyFont="1" applyBorder="1" applyAlignment="1">
      <alignment vertical="center"/>
    </xf>
    <xf numFmtId="0" fontId="13" fillId="0" borderId="7" xfId="2" applyFont="1" applyBorder="1" applyAlignment="1">
      <alignment vertical="center" shrinkToFit="1"/>
    </xf>
    <xf numFmtId="0" fontId="13" fillId="0" borderId="17" xfId="2" applyFont="1" applyBorder="1" applyAlignment="1">
      <alignment horizontal="centerContinuous" vertical="center"/>
    </xf>
    <xf numFmtId="0" fontId="13" fillId="0" borderId="7" xfId="2" applyFont="1" applyBorder="1" applyAlignment="1">
      <alignment horizontal="centerContinuous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/>
    </xf>
    <xf numFmtId="0" fontId="6" fillId="0" borderId="13" xfId="2" applyFont="1" applyBorder="1" applyAlignment="1">
      <alignment vertical="center"/>
    </xf>
    <xf numFmtId="0" fontId="5" fillId="0" borderId="8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15" fillId="0" borderId="15" xfId="6" applyBorder="1" applyAlignment="1">
      <alignment horizontal="center" vertical="center"/>
    </xf>
    <xf numFmtId="0" fontId="15" fillId="0" borderId="16" xfId="6" quotePrefix="1" applyNumberFormat="1" applyBorder="1" applyAlignment="1">
      <alignment horizontal="center" vertical="center"/>
    </xf>
    <xf numFmtId="0" fontId="15" fillId="0" borderId="16" xfId="6" quotePrefix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right" vertical="center"/>
    </xf>
    <xf numFmtId="0" fontId="9" fillId="0" borderId="0" xfId="2" applyFont="1" applyAlignment="1">
      <alignment horizontal="center" vertical="center"/>
    </xf>
    <xf numFmtId="0" fontId="1" fillId="0" borderId="1" xfId="2" applyBorder="1" applyAlignment="1">
      <alignment horizontal="left" vertical="center"/>
    </xf>
    <xf numFmtId="0" fontId="0" fillId="0" borderId="30" xfId="2" applyFont="1" applyBorder="1" applyAlignment="1">
      <alignment horizontal="right" vertical="center"/>
    </xf>
    <xf numFmtId="0" fontId="0" fillId="0" borderId="29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13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13" fillId="0" borderId="3" xfId="2" applyFont="1" applyBorder="1" applyAlignment="1">
      <alignment vertical="center"/>
    </xf>
    <xf numFmtId="0" fontId="5" fillId="0" borderId="3" xfId="0" applyFont="1" applyBorder="1">
      <alignment vertical="center"/>
    </xf>
    <xf numFmtId="0" fontId="7" fillId="0" borderId="2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6" fillId="0" borderId="2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10" fillId="0" borderId="0" xfId="2" applyFont="1" applyAlignment="1">
      <alignment horizontal="center" vertical="center"/>
    </xf>
    <xf numFmtId="0" fontId="13" fillId="0" borderId="2" xfId="2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</cellXfs>
  <cellStyles count="7">
    <cellStyle name="ハイパーリンク" xfId="6" builtinId="8"/>
    <cellStyle name="ハイパーリンク 2" xfId="5" xr:uid="{336D9AE9-802E-4609-A7A5-D5172B9E6B5C}"/>
    <cellStyle name="桁区切り" xfId="1" builtinId="6"/>
    <cellStyle name="桁区切り 2" xfId="3" xr:uid="{F2581A16-05E1-4537-A5BD-F0C059D33711}"/>
    <cellStyle name="標準" xfId="0" builtinId="0"/>
    <cellStyle name="標準 2" xfId="4" xr:uid="{B06E882F-3257-4FD7-9075-E317EAD81356}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35531;&#27714;&#26360;&#21407;&#26412;/seikyusyo%20no3.pdf" TargetMode="External"/><Relationship Id="rId2" Type="http://schemas.openxmlformats.org/officeDocument/2006/relationships/hyperlink" Target="&#35531;&#27714;&#26360;&#21407;&#26412;/seikyusyo%20no2.pdf" TargetMode="External"/><Relationship Id="rId1" Type="http://schemas.openxmlformats.org/officeDocument/2006/relationships/hyperlink" Target="&#35531;&#27714;&#26360;&#21407;&#26412;/seikyusyo%20no1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&#35531;&#27714;&#26360;&#21407;&#26412;/seikyusyo%20no4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41978-676D-4B8D-8340-353F927996DB}">
  <sheetPr>
    <pageSetUpPr fitToPage="1"/>
  </sheetPr>
  <dimension ref="A1:F37"/>
  <sheetViews>
    <sheetView topLeftCell="A16" zoomScale="115" zoomScaleNormal="115" zoomScaleSheetLayoutView="80" workbookViewId="0">
      <selection activeCell="D31" sqref="D31"/>
    </sheetView>
  </sheetViews>
  <sheetFormatPr defaultColWidth="9" defaultRowHeight="13.2" x14ac:dyDescent="0.2"/>
  <cols>
    <col min="1" max="1" width="3.88671875" style="2" customWidth="1"/>
    <col min="2" max="2" width="18.6640625" style="2" customWidth="1"/>
    <col min="3" max="5" width="15.6640625" style="2" customWidth="1"/>
    <col min="6" max="6" width="23.109375" style="2" customWidth="1"/>
    <col min="7" max="16384" width="9" style="2"/>
  </cols>
  <sheetData>
    <row r="1" spans="1:6" x14ac:dyDescent="0.2">
      <c r="A1" s="136" t="s">
        <v>58</v>
      </c>
      <c r="B1" s="136"/>
      <c r="C1" s="136"/>
      <c r="D1" s="136"/>
      <c r="E1" s="136"/>
      <c r="F1" s="136"/>
    </row>
    <row r="2" spans="1:6" ht="19.2" x14ac:dyDescent="0.2">
      <c r="A2" s="137" t="s">
        <v>57</v>
      </c>
      <c r="B2" s="137"/>
      <c r="C2" s="137"/>
      <c r="D2" s="137"/>
      <c r="E2" s="137"/>
      <c r="F2" s="137"/>
    </row>
    <row r="3" spans="1:6" ht="19.2" x14ac:dyDescent="0.2">
      <c r="A3" s="34"/>
      <c r="B3" s="138" t="s">
        <v>97</v>
      </c>
      <c r="C3" s="138"/>
      <c r="D3" s="138"/>
      <c r="E3" s="138"/>
      <c r="F3" s="138"/>
    </row>
    <row r="4" spans="1:6" ht="19.2" x14ac:dyDescent="0.2">
      <c r="A4" s="34"/>
      <c r="B4" s="138" t="s">
        <v>105</v>
      </c>
      <c r="C4" s="138"/>
      <c r="D4" s="138"/>
      <c r="E4" s="138"/>
      <c r="F4" s="138"/>
    </row>
    <row r="5" spans="1:6" ht="13.8" thickBot="1" x14ac:dyDescent="0.25">
      <c r="A5" s="139" t="s">
        <v>56</v>
      </c>
      <c r="B5" s="139"/>
      <c r="C5" s="139"/>
      <c r="D5" s="139"/>
      <c r="E5" s="139"/>
      <c r="F5" s="139"/>
    </row>
    <row r="6" spans="1:6" ht="19.5" customHeight="1" x14ac:dyDescent="0.2">
      <c r="A6" s="140" t="s">
        <v>55</v>
      </c>
      <c r="B6" s="141"/>
      <c r="C6" s="33" t="s">
        <v>54</v>
      </c>
      <c r="D6" s="33" t="s">
        <v>5</v>
      </c>
      <c r="E6" s="33" t="s">
        <v>14</v>
      </c>
      <c r="F6" s="32" t="s">
        <v>53</v>
      </c>
    </row>
    <row r="7" spans="1:6" ht="19.5" customHeight="1" x14ac:dyDescent="0.2">
      <c r="A7" s="142" t="s">
        <v>52</v>
      </c>
      <c r="B7" s="143"/>
      <c r="C7" s="27"/>
      <c r="D7" s="27"/>
      <c r="E7" s="31"/>
      <c r="F7" s="26"/>
    </row>
    <row r="8" spans="1:6" ht="19.5" customHeight="1" x14ac:dyDescent="0.2">
      <c r="A8" s="25">
        <v>1</v>
      </c>
      <c r="B8" s="23" t="s">
        <v>51</v>
      </c>
      <c r="C8" s="6"/>
      <c r="D8" s="6"/>
      <c r="E8" s="6">
        <f t="shared" ref="E8:E14" si="0">C8-D8</f>
        <v>0</v>
      </c>
      <c r="F8" s="22"/>
    </row>
    <row r="9" spans="1:6" ht="19.5" customHeight="1" x14ac:dyDescent="0.2">
      <c r="A9" s="25">
        <v>2</v>
      </c>
      <c r="B9" s="23" t="s">
        <v>50</v>
      </c>
      <c r="C9" s="6"/>
      <c r="D9" s="6"/>
      <c r="E9" s="6">
        <f t="shared" si="0"/>
        <v>0</v>
      </c>
      <c r="F9" s="22"/>
    </row>
    <row r="10" spans="1:6" ht="19.5" customHeight="1" x14ac:dyDescent="0.2">
      <c r="A10" s="25">
        <v>3</v>
      </c>
      <c r="B10" s="23" t="s">
        <v>49</v>
      </c>
      <c r="C10" s="6"/>
      <c r="D10" s="6"/>
      <c r="E10" s="6">
        <f t="shared" si="0"/>
        <v>0</v>
      </c>
      <c r="F10" s="22"/>
    </row>
    <row r="11" spans="1:6" ht="19.5" customHeight="1" x14ac:dyDescent="0.2">
      <c r="A11" s="25">
        <v>4</v>
      </c>
      <c r="B11" s="23" t="s">
        <v>48</v>
      </c>
      <c r="C11" s="6"/>
      <c r="D11" s="6"/>
      <c r="E11" s="6">
        <f t="shared" si="0"/>
        <v>0</v>
      </c>
      <c r="F11" s="22"/>
    </row>
    <row r="12" spans="1:6" ht="19.5" customHeight="1" x14ac:dyDescent="0.2">
      <c r="A12" s="25">
        <v>5</v>
      </c>
      <c r="B12" s="23" t="s">
        <v>47</v>
      </c>
      <c r="C12" s="6"/>
      <c r="D12" s="6"/>
      <c r="E12" s="6">
        <f t="shared" si="0"/>
        <v>0</v>
      </c>
      <c r="F12" s="22"/>
    </row>
    <row r="13" spans="1:6" ht="19.5" customHeight="1" x14ac:dyDescent="0.2">
      <c r="A13" s="25">
        <v>6</v>
      </c>
      <c r="B13" s="23" t="s">
        <v>46</v>
      </c>
      <c r="C13" s="6"/>
      <c r="D13" s="6"/>
      <c r="E13" s="6">
        <f t="shared" si="0"/>
        <v>0</v>
      </c>
      <c r="F13" s="22"/>
    </row>
    <row r="14" spans="1:6" ht="19.5" customHeight="1" x14ac:dyDescent="0.2">
      <c r="A14" s="25">
        <v>7</v>
      </c>
      <c r="B14" s="23" t="s">
        <v>45</v>
      </c>
      <c r="C14" s="6">
        <v>285000</v>
      </c>
      <c r="D14" s="6">
        <v>285000</v>
      </c>
      <c r="E14" s="6">
        <f t="shared" si="0"/>
        <v>0</v>
      </c>
      <c r="F14" s="22" t="s">
        <v>93</v>
      </c>
    </row>
    <row r="15" spans="1:6" ht="19.5" customHeight="1" x14ac:dyDescent="0.2">
      <c r="A15" s="25">
        <v>8</v>
      </c>
      <c r="B15" s="23" t="s">
        <v>44</v>
      </c>
      <c r="C15" s="6">
        <v>1</v>
      </c>
      <c r="D15" s="52">
        <v>50</v>
      </c>
      <c r="E15" s="6">
        <f>D15-C15</f>
        <v>49</v>
      </c>
      <c r="F15" s="22"/>
    </row>
    <row r="16" spans="1:6" ht="19.5" customHeight="1" x14ac:dyDescent="0.2">
      <c r="A16" s="142" t="s">
        <v>43</v>
      </c>
      <c r="B16" s="144"/>
      <c r="C16" s="30">
        <f>SUM(C8:C15)</f>
        <v>285001</v>
      </c>
      <c r="D16" s="30">
        <f>SUM(D8:D15)</f>
        <v>285050</v>
      </c>
      <c r="E16" s="30">
        <f>SUM(E8:E15)</f>
        <v>49</v>
      </c>
      <c r="F16" s="29"/>
    </row>
    <row r="17" spans="1:6" ht="19.5" customHeight="1" x14ac:dyDescent="0.2">
      <c r="A17" s="142" t="s">
        <v>42</v>
      </c>
      <c r="B17" s="143"/>
      <c r="C17" s="27"/>
      <c r="D17" s="27"/>
      <c r="E17" s="27"/>
      <c r="F17" s="26"/>
    </row>
    <row r="18" spans="1:6" ht="19.5" customHeight="1" x14ac:dyDescent="0.2">
      <c r="A18" s="25">
        <v>1</v>
      </c>
      <c r="B18" s="23" t="s">
        <v>41</v>
      </c>
      <c r="C18" s="6">
        <f>'収益・費用明細書(様式12)'!G24</f>
        <v>66380</v>
      </c>
      <c r="D18" s="6">
        <f>'収益・費用明細書(様式12)'!H24</f>
        <v>66380</v>
      </c>
      <c r="E18" s="6">
        <f t="shared" ref="E18:E31" si="1">C18-D18</f>
        <v>0</v>
      </c>
      <c r="F18" s="22" t="s">
        <v>104</v>
      </c>
    </row>
    <row r="19" spans="1:6" ht="19.5" customHeight="1" x14ac:dyDescent="0.2">
      <c r="A19" s="25">
        <v>2</v>
      </c>
      <c r="B19" s="23" t="s">
        <v>40</v>
      </c>
      <c r="C19" s="6">
        <f>'収益・費用明細書(様式12)'!G27</f>
        <v>0</v>
      </c>
      <c r="D19" s="6">
        <f>'収益・費用明細書(様式12)'!H27</f>
        <v>0</v>
      </c>
      <c r="E19" s="6">
        <f t="shared" si="1"/>
        <v>0</v>
      </c>
      <c r="F19" s="22"/>
    </row>
    <row r="20" spans="1:6" ht="19.5" customHeight="1" x14ac:dyDescent="0.2">
      <c r="A20" s="25">
        <v>3</v>
      </c>
      <c r="B20" s="23" t="s">
        <v>39</v>
      </c>
      <c r="C20" s="6"/>
      <c r="D20" s="6"/>
      <c r="E20" s="6">
        <f t="shared" si="1"/>
        <v>0</v>
      </c>
      <c r="F20" s="22"/>
    </row>
    <row r="21" spans="1:6" ht="19.5" customHeight="1" x14ac:dyDescent="0.2">
      <c r="A21" s="25">
        <v>4</v>
      </c>
      <c r="B21" s="23" t="s">
        <v>38</v>
      </c>
      <c r="C21" s="6"/>
      <c r="D21" s="6"/>
      <c r="E21" s="6">
        <f t="shared" si="1"/>
        <v>0</v>
      </c>
      <c r="F21" s="22"/>
    </row>
    <row r="22" spans="1:6" ht="19.5" customHeight="1" x14ac:dyDescent="0.2">
      <c r="A22" s="24">
        <v>5</v>
      </c>
      <c r="B22" s="23" t="s">
        <v>37</v>
      </c>
      <c r="C22" s="6">
        <f>'収益・費用明細書(様式12)'!G30</f>
        <v>88000</v>
      </c>
      <c r="D22" s="6">
        <f>'収益・費用明細書(様式12)'!H30</f>
        <v>88000</v>
      </c>
      <c r="E22" s="6">
        <f t="shared" si="1"/>
        <v>0</v>
      </c>
      <c r="F22" s="22" t="s">
        <v>152</v>
      </c>
    </row>
    <row r="23" spans="1:6" ht="19.5" customHeight="1" x14ac:dyDescent="0.2">
      <c r="A23" s="24">
        <v>6</v>
      </c>
      <c r="B23" s="23" t="s">
        <v>36</v>
      </c>
      <c r="C23" s="6">
        <f>'収益・費用明細書(様式12)'!G33</f>
        <v>110000</v>
      </c>
      <c r="D23" s="6">
        <f>'収益・費用明細書(様式12)'!H33</f>
        <v>110000</v>
      </c>
      <c r="E23" s="6">
        <f t="shared" si="1"/>
        <v>0</v>
      </c>
      <c r="F23" s="22" t="s">
        <v>153</v>
      </c>
    </row>
    <row r="24" spans="1:6" ht="19.5" customHeight="1" x14ac:dyDescent="0.2">
      <c r="A24" s="24">
        <v>7</v>
      </c>
      <c r="B24" s="23" t="s">
        <v>35</v>
      </c>
      <c r="C24" s="6"/>
      <c r="D24" s="6"/>
      <c r="E24" s="6">
        <f t="shared" si="1"/>
        <v>0</v>
      </c>
      <c r="F24" s="22"/>
    </row>
    <row r="25" spans="1:6" ht="19.5" customHeight="1" x14ac:dyDescent="0.2">
      <c r="A25" s="24">
        <v>8</v>
      </c>
      <c r="B25" s="23" t="s">
        <v>34</v>
      </c>
      <c r="C25" s="6"/>
      <c r="D25" s="6"/>
      <c r="E25" s="6">
        <f t="shared" si="1"/>
        <v>0</v>
      </c>
      <c r="F25" s="22"/>
    </row>
    <row r="26" spans="1:6" ht="19.5" customHeight="1" x14ac:dyDescent="0.2">
      <c r="A26" s="24">
        <v>9</v>
      </c>
      <c r="B26" s="23" t="s">
        <v>33</v>
      </c>
      <c r="C26" s="6"/>
      <c r="D26" s="6"/>
      <c r="E26" s="6">
        <f t="shared" si="1"/>
        <v>0</v>
      </c>
      <c r="F26" s="22"/>
    </row>
    <row r="27" spans="1:6" ht="19.5" customHeight="1" x14ac:dyDescent="0.2">
      <c r="A27" s="24">
        <v>10</v>
      </c>
      <c r="B27" s="23" t="s">
        <v>32</v>
      </c>
      <c r="C27" s="6"/>
      <c r="D27" s="6"/>
      <c r="E27" s="6">
        <f t="shared" si="1"/>
        <v>0</v>
      </c>
      <c r="F27" s="22"/>
    </row>
    <row r="28" spans="1:6" ht="19.5" customHeight="1" x14ac:dyDescent="0.2">
      <c r="A28" s="24">
        <v>11</v>
      </c>
      <c r="B28" s="23" t="s">
        <v>31</v>
      </c>
      <c r="C28" s="6"/>
      <c r="D28" s="6"/>
      <c r="E28" s="6">
        <f t="shared" si="1"/>
        <v>0</v>
      </c>
      <c r="F28" s="22"/>
    </row>
    <row r="29" spans="1:6" ht="19.5" customHeight="1" x14ac:dyDescent="0.2">
      <c r="A29" s="24">
        <v>12</v>
      </c>
      <c r="B29" s="23" t="s">
        <v>30</v>
      </c>
      <c r="C29" s="6"/>
      <c r="D29" s="6"/>
      <c r="E29" s="6">
        <f t="shared" si="1"/>
        <v>0</v>
      </c>
      <c r="F29" s="22"/>
    </row>
    <row r="30" spans="1:6" ht="19.5" customHeight="1" x14ac:dyDescent="0.2">
      <c r="A30" s="24">
        <v>13</v>
      </c>
      <c r="B30" s="23" t="s">
        <v>29</v>
      </c>
      <c r="C30" s="6">
        <f>'収益・費用明細書(様式12)'!G39</f>
        <v>5300</v>
      </c>
      <c r="D30" s="6">
        <f>'収益・費用明細書(様式12)'!H39</f>
        <v>4920</v>
      </c>
      <c r="E30" s="6">
        <f t="shared" si="1"/>
        <v>380</v>
      </c>
      <c r="F30" s="22" t="s">
        <v>154</v>
      </c>
    </row>
    <row r="31" spans="1:6" ht="19.5" customHeight="1" x14ac:dyDescent="0.2">
      <c r="A31" s="24">
        <v>14</v>
      </c>
      <c r="B31" s="23" t="s">
        <v>28</v>
      </c>
      <c r="C31" s="6">
        <f>'収益・費用明細書(様式12)'!G44</f>
        <v>3080</v>
      </c>
      <c r="D31" s="6">
        <f>'収益・費用明細書(様式12)'!H44</f>
        <v>3080</v>
      </c>
      <c r="E31" s="6">
        <f t="shared" si="1"/>
        <v>0</v>
      </c>
      <c r="F31" s="22"/>
    </row>
    <row r="32" spans="1:6" ht="19.5" customHeight="1" x14ac:dyDescent="0.2">
      <c r="A32" s="24">
        <v>15</v>
      </c>
      <c r="B32" s="23" t="s">
        <v>25</v>
      </c>
      <c r="C32" s="6">
        <v>12241</v>
      </c>
      <c r="D32" s="82">
        <f>'収益・費用明細書(様式12)'!H45</f>
        <v>0</v>
      </c>
      <c r="E32" s="52">
        <f>C32-D32</f>
        <v>12241</v>
      </c>
      <c r="F32" s="22"/>
    </row>
    <row r="33" spans="1:6" ht="19.5" customHeight="1" x14ac:dyDescent="0.2">
      <c r="A33" s="142" t="s">
        <v>27</v>
      </c>
      <c r="B33" s="144"/>
      <c r="C33" s="6">
        <f>SUM(C18:C32)</f>
        <v>285001</v>
      </c>
      <c r="D33" s="52">
        <f>SUM(D18:D32)</f>
        <v>272380</v>
      </c>
      <c r="E33" s="52">
        <f>SUM(E18:E32)</f>
        <v>12621</v>
      </c>
      <c r="F33" s="22"/>
    </row>
    <row r="34" spans="1:6" ht="19.5" customHeight="1" thickBot="1" x14ac:dyDescent="0.25">
      <c r="A34" s="145" t="s">
        <v>26</v>
      </c>
      <c r="B34" s="146"/>
      <c r="C34" s="21"/>
      <c r="D34" s="83">
        <f>D16-D33</f>
        <v>12670</v>
      </c>
      <c r="E34" s="84"/>
      <c r="F34" s="20"/>
    </row>
    <row r="35" spans="1:6" x14ac:dyDescent="0.2">
      <c r="A35" s="147"/>
      <c r="B35" s="147"/>
      <c r="C35" s="147"/>
      <c r="D35" s="147"/>
      <c r="E35" s="147"/>
      <c r="F35" s="147"/>
    </row>
    <row r="36" spans="1:6" ht="18" customHeight="1" x14ac:dyDescent="0.2">
      <c r="A36" s="134"/>
      <c r="B36" s="135" t="s">
        <v>181</v>
      </c>
      <c r="C36" s="135"/>
      <c r="D36" s="135"/>
      <c r="E36" s="135"/>
      <c r="F36" s="135"/>
    </row>
    <row r="37" spans="1:6" ht="17.25" customHeight="1" x14ac:dyDescent="0.2">
      <c r="A37" s="134"/>
      <c r="B37" s="135"/>
      <c r="C37" s="135"/>
      <c r="D37" s="135"/>
      <c r="E37" s="135"/>
      <c r="F37" s="135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topLeftCell="A30" zoomScale="115" zoomScaleNormal="115" zoomScaleSheetLayoutView="130" workbookViewId="0">
      <selection activeCell="O35" sqref="O35"/>
    </sheetView>
  </sheetViews>
  <sheetFormatPr defaultColWidth="9" defaultRowHeight="13.2" x14ac:dyDescent="0.2"/>
  <cols>
    <col min="1" max="1" width="1.6640625" style="56" customWidth="1"/>
    <col min="2" max="2" width="3.6640625" style="56" customWidth="1"/>
    <col min="3" max="3" width="1.6640625" style="56" customWidth="1"/>
    <col min="4" max="4" width="18.6640625" style="56" customWidth="1"/>
    <col min="5" max="5" width="11.6640625" style="56" customWidth="1"/>
    <col min="6" max="6" width="27.44140625" style="56" customWidth="1"/>
    <col min="7" max="9" width="12.88671875" style="56" customWidth="1"/>
    <col min="10" max="10" width="5.44140625" style="56" customWidth="1"/>
    <col min="11" max="16384" width="9" style="56"/>
  </cols>
  <sheetData>
    <row r="1" spans="1:11" x14ac:dyDescent="0.2">
      <c r="A1" s="54"/>
      <c r="B1" s="54"/>
      <c r="C1" s="54"/>
      <c r="D1" s="148" t="s">
        <v>16</v>
      </c>
      <c r="E1" s="148"/>
      <c r="F1" s="148"/>
      <c r="G1" s="148"/>
      <c r="H1" s="148"/>
      <c r="I1" s="148"/>
      <c r="J1" s="148"/>
      <c r="K1" s="54"/>
    </row>
    <row r="2" spans="1:11" x14ac:dyDescent="0.2">
      <c r="A2" s="54"/>
      <c r="B2" s="54"/>
      <c r="C2" s="54"/>
      <c r="D2" s="149" t="s">
        <v>97</v>
      </c>
      <c r="E2" s="149"/>
      <c r="F2" s="149"/>
      <c r="G2" s="149"/>
      <c r="H2" s="149"/>
      <c r="I2" s="149"/>
      <c r="J2" s="55"/>
      <c r="K2" s="54"/>
    </row>
    <row r="3" spans="1:11" x14ac:dyDescent="0.2">
      <c r="A3" s="54"/>
      <c r="B3" s="54"/>
      <c r="C3" s="54"/>
      <c r="D3" s="156" t="s">
        <v>106</v>
      </c>
      <c r="E3" s="157"/>
      <c r="F3" s="57"/>
      <c r="G3" s="58"/>
      <c r="H3" s="58"/>
      <c r="I3" s="58"/>
      <c r="J3" s="55"/>
      <c r="K3" s="54"/>
    </row>
    <row r="4" spans="1:11" x14ac:dyDescent="0.2">
      <c r="A4" s="54"/>
      <c r="B4" s="54"/>
      <c r="C4" s="54"/>
      <c r="D4" s="55"/>
      <c r="E4" s="55"/>
      <c r="F4" s="55"/>
      <c r="G4" s="55"/>
      <c r="H4" s="55"/>
      <c r="I4" s="55"/>
      <c r="J4" s="55"/>
      <c r="K4" s="54"/>
    </row>
    <row r="5" spans="1:11" x14ac:dyDescent="0.2">
      <c r="A5" s="150" t="s">
        <v>0</v>
      </c>
      <c r="B5" s="150"/>
      <c r="C5" s="150"/>
      <c r="D5" s="150"/>
      <c r="E5" s="59" t="s">
        <v>1</v>
      </c>
      <c r="F5" s="54"/>
      <c r="G5" s="54"/>
      <c r="H5" s="54"/>
      <c r="I5" s="151" t="s">
        <v>2</v>
      </c>
      <c r="J5" s="151"/>
      <c r="K5" s="54"/>
    </row>
    <row r="6" spans="1:11" ht="30" customHeight="1" x14ac:dyDescent="0.2">
      <c r="A6" s="152" t="s">
        <v>3</v>
      </c>
      <c r="B6" s="153"/>
      <c r="C6" s="153"/>
      <c r="D6" s="154"/>
      <c r="E6" s="155" t="s">
        <v>4</v>
      </c>
      <c r="F6" s="154"/>
      <c r="G6" s="48" t="s">
        <v>92</v>
      </c>
      <c r="H6" s="48" t="s">
        <v>5</v>
      </c>
      <c r="I6" s="60" t="s">
        <v>6</v>
      </c>
      <c r="J6" s="7" t="s">
        <v>94</v>
      </c>
      <c r="K6" s="54"/>
    </row>
    <row r="7" spans="1:11" ht="30" customHeight="1" x14ac:dyDescent="0.2">
      <c r="A7" s="9" t="s">
        <v>7</v>
      </c>
      <c r="B7" s="10" t="s">
        <v>17</v>
      </c>
      <c r="C7" s="11" t="s">
        <v>8</v>
      </c>
      <c r="D7" s="12" t="s">
        <v>18</v>
      </c>
      <c r="E7" s="160" t="s">
        <v>107</v>
      </c>
      <c r="F7" s="161"/>
      <c r="G7" s="13">
        <v>285000</v>
      </c>
      <c r="H7" s="13">
        <v>284620</v>
      </c>
      <c r="I7" s="50">
        <f>H7-G7</f>
        <v>-380</v>
      </c>
      <c r="J7" s="61"/>
      <c r="K7" s="54"/>
    </row>
    <row r="8" spans="1:11" ht="30" customHeight="1" x14ac:dyDescent="0.2">
      <c r="A8" s="9" t="s">
        <v>7</v>
      </c>
      <c r="B8" s="10" t="s">
        <v>19</v>
      </c>
      <c r="C8" s="11" t="s">
        <v>8</v>
      </c>
      <c r="D8" s="12" t="s">
        <v>20</v>
      </c>
      <c r="E8" s="160" t="s">
        <v>21</v>
      </c>
      <c r="F8" s="161"/>
      <c r="G8" s="13">
        <v>1</v>
      </c>
      <c r="H8" s="45">
        <v>50</v>
      </c>
      <c r="I8" s="51">
        <f>H8-G8</f>
        <v>49</v>
      </c>
      <c r="J8" s="61"/>
      <c r="K8" s="54"/>
    </row>
    <row r="9" spans="1:11" ht="30" customHeight="1" x14ac:dyDescent="0.2">
      <c r="A9" s="152" t="s">
        <v>9</v>
      </c>
      <c r="B9" s="153"/>
      <c r="C9" s="153"/>
      <c r="D9" s="153"/>
      <c r="E9" s="153"/>
      <c r="F9" s="154"/>
      <c r="G9" s="14">
        <f>SUM(G7:G8)</f>
        <v>285001</v>
      </c>
      <c r="H9" s="46">
        <f>SUM(H7:H8)</f>
        <v>284670</v>
      </c>
      <c r="I9" s="51">
        <f>H9-G9</f>
        <v>-331</v>
      </c>
      <c r="J9" s="61"/>
      <c r="K9" s="54"/>
    </row>
    <row r="10" spans="1:11" ht="13.5" customHeight="1" x14ac:dyDescent="0.2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1" ht="13.5" customHeight="1" x14ac:dyDescent="0.2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17.100000000000001" customHeight="1" x14ac:dyDescent="0.2">
      <c r="A12" s="54"/>
      <c r="B12" s="54"/>
      <c r="C12" s="54"/>
      <c r="D12" s="148"/>
      <c r="E12" s="148"/>
      <c r="F12" s="148"/>
      <c r="G12" s="148"/>
      <c r="H12" s="148"/>
      <c r="I12" s="148"/>
      <c r="J12" s="148"/>
      <c r="K12" s="54"/>
    </row>
    <row r="13" spans="1:11" ht="17.100000000000001" customHeight="1" x14ac:dyDescent="0.2">
      <c r="A13" s="150" t="s">
        <v>10</v>
      </c>
      <c r="B13" s="150"/>
      <c r="C13" s="150"/>
      <c r="D13" s="150"/>
      <c r="E13" s="59" t="s">
        <v>11</v>
      </c>
      <c r="F13" s="54"/>
      <c r="G13" s="54"/>
      <c r="H13" s="54"/>
      <c r="I13" s="151" t="s">
        <v>2</v>
      </c>
      <c r="J13" s="151"/>
      <c r="K13" s="54"/>
    </row>
    <row r="14" spans="1:11" ht="30" customHeight="1" x14ac:dyDescent="0.2">
      <c r="A14" s="152" t="s">
        <v>3</v>
      </c>
      <c r="B14" s="153"/>
      <c r="C14" s="153"/>
      <c r="D14" s="154"/>
      <c r="E14" s="8" t="s">
        <v>12</v>
      </c>
      <c r="F14" s="8" t="s">
        <v>13</v>
      </c>
      <c r="G14" s="48" t="s">
        <v>92</v>
      </c>
      <c r="H14" s="48" t="s">
        <v>5</v>
      </c>
      <c r="I14" s="60" t="s">
        <v>14</v>
      </c>
      <c r="J14" s="53" t="s">
        <v>94</v>
      </c>
      <c r="K14" s="54"/>
    </row>
    <row r="15" spans="1:11" ht="30" customHeight="1" x14ac:dyDescent="0.2">
      <c r="A15" s="65" t="s">
        <v>98</v>
      </c>
      <c r="B15" s="67" t="s">
        <v>22</v>
      </c>
      <c r="C15" s="69" t="s">
        <v>8</v>
      </c>
      <c r="D15" s="72" t="s">
        <v>23</v>
      </c>
      <c r="E15" s="162" t="s">
        <v>108</v>
      </c>
      <c r="F15" s="90" t="s">
        <v>109</v>
      </c>
      <c r="G15" s="16">
        <v>5280</v>
      </c>
      <c r="H15" s="15">
        <v>5280</v>
      </c>
      <c r="I15" s="49">
        <f>G15-H15</f>
        <v>0</v>
      </c>
      <c r="J15" s="132" t="s">
        <v>183</v>
      </c>
      <c r="K15" s="54"/>
    </row>
    <row r="16" spans="1:11" ht="30" customHeight="1" x14ac:dyDescent="0.2">
      <c r="A16" s="88"/>
      <c r="B16" s="68"/>
      <c r="C16" s="70"/>
      <c r="D16" s="89"/>
      <c r="E16" s="163"/>
      <c r="F16" s="90" t="s">
        <v>110</v>
      </c>
      <c r="G16" s="16">
        <v>3300</v>
      </c>
      <c r="H16" s="15">
        <v>3300</v>
      </c>
      <c r="I16" s="49">
        <f t="shared" ref="I16:I24" si="0">G16-H16</f>
        <v>0</v>
      </c>
      <c r="J16" s="132" t="s">
        <v>184</v>
      </c>
      <c r="K16" s="54"/>
    </row>
    <row r="17" spans="1:11" ht="30" customHeight="1" x14ac:dyDescent="0.2">
      <c r="A17" s="88"/>
      <c r="B17" s="68"/>
      <c r="C17" s="70"/>
      <c r="D17" s="89"/>
      <c r="E17" s="163"/>
      <c r="F17" s="90" t="s">
        <v>111</v>
      </c>
      <c r="G17" s="16">
        <v>17600</v>
      </c>
      <c r="H17" s="15">
        <v>17600</v>
      </c>
      <c r="I17" s="49">
        <f t="shared" si="0"/>
        <v>0</v>
      </c>
      <c r="J17" s="132" t="s">
        <v>185</v>
      </c>
      <c r="K17" s="54"/>
    </row>
    <row r="18" spans="1:11" ht="30" customHeight="1" x14ac:dyDescent="0.2">
      <c r="A18" s="88"/>
      <c r="B18" s="68"/>
      <c r="C18" s="70"/>
      <c r="D18" s="89"/>
      <c r="E18" s="163"/>
      <c r="F18" s="90" t="s">
        <v>112</v>
      </c>
      <c r="G18" s="16">
        <v>4400</v>
      </c>
      <c r="H18" s="15">
        <v>4400</v>
      </c>
      <c r="I18" s="49">
        <f t="shared" si="0"/>
        <v>0</v>
      </c>
      <c r="J18" s="132" t="s">
        <v>186</v>
      </c>
      <c r="K18" s="54"/>
    </row>
    <row r="19" spans="1:11" ht="30" customHeight="1" x14ac:dyDescent="0.2">
      <c r="A19" s="88"/>
      <c r="B19" s="68"/>
      <c r="C19" s="70"/>
      <c r="D19" s="89"/>
      <c r="E19" s="163"/>
      <c r="F19" s="90" t="s">
        <v>113</v>
      </c>
      <c r="G19" s="16">
        <v>7700</v>
      </c>
      <c r="H19" s="15">
        <v>7700</v>
      </c>
      <c r="I19" s="49">
        <f t="shared" si="0"/>
        <v>0</v>
      </c>
      <c r="J19" s="132" t="s">
        <v>187</v>
      </c>
      <c r="K19" s="54"/>
    </row>
    <row r="20" spans="1:11" ht="30" customHeight="1" x14ac:dyDescent="0.2">
      <c r="A20" s="75"/>
      <c r="B20" s="76"/>
      <c r="C20" s="76"/>
      <c r="D20" s="77"/>
      <c r="E20" s="163"/>
      <c r="F20" s="90" t="s">
        <v>114</v>
      </c>
      <c r="G20" s="16">
        <v>5500</v>
      </c>
      <c r="H20" s="15">
        <v>5500</v>
      </c>
      <c r="I20" s="49">
        <f t="shared" si="0"/>
        <v>0</v>
      </c>
      <c r="J20" s="132" t="s">
        <v>188</v>
      </c>
      <c r="K20" s="54"/>
    </row>
    <row r="21" spans="1:11" ht="30" customHeight="1" x14ac:dyDescent="0.2">
      <c r="A21" s="75"/>
      <c r="B21" s="76"/>
      <c r="C21" s="76"/>
      <c r="D21" s="77"/>
      <c r="E21" s="86" t="s">
        <v>115</v>
      </c>
      <c r="F21" s="90" t="s">
        <v>116</v>
      </c>
      <c r="G21" s="16">
        <v>17600</v>
      </c>
      <c r="H21" s="16">
        <v>17600</v>
      </c>
      <c r="I21" s="49">
        <f t="shared" si="0"/>
        <v>0</v>
      </c>
      <c r="J21" s="132" t="s">
        <v>193</v>
      </c>
      <c r="K21" s="54"/>
    </row>
    <row r="22" spans="1:11" ht="30" customHeight="1" x14ac:dyDescent="0.2">
      <c r="A22" s="75"/>
      <c r="B22" s="76"/>
      <c r="C22" s="76"/>
      <c r="D22" s="77"/>
      <c r="E22" s="86" t="s">
        <v>117</v>
      </c>
      <c r="F22" s="90" t="s">
        <v>118</v>
      </c>
      <c r="G22" s="17">
        <v>5000</v>
      </c>
      <c r="H22" s="17">
        <v>5000</v>
      </c>
      <c r="I22" s="49">
        <f t="shared" si="0"/>
        <v>0</v>
      </c>
      <c r="J22" s="64">
        <v>4</v>
      </c>
      <c r="K22" s="54"/>
    </row>
    <row r="23" spans="1:11" ht="30" customHeight="1" x14ac:dyDescent="0.2">
      <c r="A23" s="75"/>
      <c r="B23" s="76"/>
      <c r="C23" s="76"/>
      <c r="D23" s="77"/>
      <c r="E23" s="91" t="s">
        <v>119</v>
      </c>
      <c r="F23" s="90" t="s">
        <v>120</v>
      </c>
      <c r="G23" s="17">
        <v>0</v>
      </c>
      <c r="H23" s="17">
        <v>0</v>
      </c>
      <c r="I23" s="49">
        <f t="shared" si="0"/>
        <v>0</v>
      </c>
      <c r="J23" s="64"/>
      <c r="K23" s="54"/>
    </row>
    <row r="24" spans="1:11" ht="30" customHeight="1" x14ac:dyDescent="0.2">
      <c r="A24" s="75"/>
      <c r="B24" s="78"/>
      <c r="C24" s="78"/>
      <c r="D24" s="79"/>
      <c r="E24" s="164" t="s">
        <v>102</v>
      </c>
      <c r="F24" s="165"/>
      <c r="G24" s="17">
        <f>SUM(G15:G23)</f>
        <v>66380</v>
      </c>
      <c r="H24" s="15">
        <f>SUM(H15:H23)</f>
        <v>66380</v>
      </c>
      <c r="I24" s="49">
        <f t="shared" si="0"/>
        <v>0</v>
      </c>
      <c r="J24" s="64"/>
      <c r="K24" s="54"/>
    </row>
    <row r="25" spans="1:11" ht="30" customHeight="1" x14ac:dyDescent="0.2">
      <c r="A25" s="65" t="s">
        <v>99</v>
      </c>
      <c r="B25" s="68" t="s">
        <v>121</v>
      </c>
      <c r="C25" s="70" t="s">
        <v>100</v>
      </c>
      <c r="D25" s="73" t="s">
        <v>122</v>
      </c>
      <c r="E25" s="168" t="s">
        <v>123</v>
      </c>
      <c r="F25" s="92" t="s">
        <v>124</v>
      </c>
      <c r="G25" s="17">
        <v>0</v>
      </c>
      <c r="H25" s="15">
        <v>0</v>
      </c>
      <c r="I25" s="49">
        <f t="shared" ref="I25:I44" si="1">G25-H25</f>
        <v>0</v>
      </c>
      <c r="J25" s="64"/>
      <c r="K25" s="54"/>
    </row>
    <row r="26" spans="1:11" ht="30" customHeight="1" x14ac:dyDescent="0.2">
      <c r="A26" s="88"/>
      <c r="B26" s="68"/>
      <c r="C26" s="70"/>
      <c r="D26" s="73"/>
      <c r="E26" s="169"/>
      <c r="F26" s="92" t="s">
        <v>125</v>
      </c>
      <c r="G26" s="17">
        <v>0</v>
      </c>
      <c r="H26" s="15">
        <v>0</v>
      </c>
      <c r="I26" s="49">
        <f t="shared" si="1"/>
        <v>0</v>
      </c>
      <c r="J26" s="64"/>
      <c r="K26" s="54"/>
    </row>
    <row r="27" spans="1:11" ht="30" customHeight="1" x14ac:dyDescent="0.2">
      <c r="A27" s="66"/>
      <c r="B27" s="10"/>
      <c r="C27" s="71"/>
      <c r="D27" s="74"/>
      <c r="E27" s="164" t="s">
        <v>103</v>
      </c>
      <c r="F27" s="165"/>
      <c r="G27" s="17">
        <f>SUM(G25:G26)</f>
        <v>0</v>
      </c>
      <c r="H27" s="15">
        <f>SUM(H25:H26)</f>
        <v>0</v>
      </c>
      <c r="I27" s="49">
        <f t="shared" si="1"/>
        <v>0</v>
      </c>
      <c r="J27" s="85"/>
      <c r="K27" s="54"/>
    </row>
    <row r="28" spans="1:11" ht="30" customHeight="1" x14ac:dyDescent="0.2">
      <c r="A28" s="94" t="s">
        <v>98</v>
      </c>
      <c r="B28" s="95" t="s">
        <v>101</v>
      </c>
      <c r="C28" s="96" t="s">
        <v>129</v>
      </c>
      <c r="D28" s="106" t="s">
        <v>150</v>
      </c>
      <c r="E28" s="166" t="s">
        <v>131</v>
      </c>
      <c r="F28" s="93" t="s">
        <v>126</v>
      </c>
      <c r="G28" s="17">
        <v>38500</v>
      </c>
      <c r="H28" s="17">
        <v>38500</v>
      </c>
      <c r="I28" s="49">
        <f t="shared" si="1"/>
        <v>0</v>
      </c>
      <c r="J28" s="133" t="s">
        <v>189</v>
      </c>
      <c r="K28" s="54"/>
    </row>
    <row r="29" spans="1:11" ht="30" customHeight="1" x14ac:dyDescent="0.2">
      <c r="A29" s="98"/>
      <c r="B29" s="99"/>
      <c r="C29" s="100"/>
      <c r="D29" s="101"/>
      <c r="E29" s="167"/>
      <c r="F29" s="93" t="s">
        <v>127</v>
      </c>
      <c r="G29" s="15">
        <v>49500</v>
      </c>
      <c r="H29" s="15">
        <v>49500</v>
      </c>
      <c r="I29" s="49">
        <f t="shared" si="1"/>
        <v>0</v>
      </c>
      <c r="J29" s="133" t="s">
        <v>190</v>
      </c>
      <c r="K29" s="54"/>
    </row>
    <row r="30" spans="1:11" ht="30" customHeight="1" x14ac:dyDescent="0.2">
      <c r="A30" s="98"/>
      <c r="B30" s="99"/>
      <c r="C30" s="100"/>
      <c r="D30" s="101"/>
      <c r="E30" s="158" t="s">
        <v>134</v>
      </c>
      <c r="F30" s="159"/>
      <c r="G30" s="17">
        <f>SUM(G28:G29)</f>
        <v>88000</v>
      </c>
      <c r="H30" s="15">
        <f>SUM(H28:H29)</f>
        <v>88000</v>
      </c>
      <c r="I30" s="49">
        <f t="shared" si="1"/>
        <v>0</v>
      </c>
      <c r="J30" s="131"/>
      <c r="K30" s="54"/>
    </row>
    <row r="31" spans="1:11" ht="30" customHeight="1" x14ac:dyDescent="0.2">
      <c r="A31" s="94" t="s">
        <v>98</v>
      </c>
      <c r="B31" s="95" t="s">
        <v>128</v>
      </c>
      <c r="C31" s="96" t="s">
        <v>129</v>
      </c>
      <c r="D31" s="97" t="s">
        <v>130</v>
      </c>
      <c r="E31" s="166" t="s">
        <v>131</v>
      </c>
      <c r="F31" s="93" t="s">
        <v>132</v>
      </c>
      <c r="G31" s="15">
        <v>88000</v>
      </c>
      <c r="H31" s="15">
        <v>88000</v>
      </c>
      <c r="I31" s="49">
        <f t="shared" si="1"/>
        <v>0</v>
      </c>
      <c r="J31" s="133" t="s">
        <v>191</v>
      </c>
      <c r="K31" s="54"/>
    </row>
    <row r="32" spans="1:11" ht="30" customHeight="1" x14ac:dyDescent="0.2">
      <c r="A32" s="98"/>
      <c r="B32" s="99"/>
      <c r="C32" s="100"/>
      <c r="D32" s="101"/>
      <c r="E32" s="170"/>
      <c r="F32" s="93" t="s">
        <v>133</v>
      </c>
      <c r="G32" s="15">
        <v>22000</v>
      </c>
      <c r="H32" s="15">
        <v>22000</v>
      </c>
      <c r="I32" s="49">
        <f t="shared" si="1"/>
        <v>0</v>
      </c>
      <c r="J32" s="133" t="s">
        <v>192</v>
      </c>
      <c r="K32" s="54"/>
    </row>
    <row r="33" spans="1:11" ht="30" customHeight="1" x14ac:dyDescent="0.2">
      <c r="A33" s="102"/>
      <c r="B33" s="103"/>
      <c r="C33" s="104"/>
      <c r="D33" s="105"/>
      <c r="E33" s="158" t="s">
        <v>134</v>
      </c>
      <c r="F33" s="159"/>
      <c r="G33" s="17">
        <f>SUM(G31:G32)</f>
        <v>110000</v>
      </c>
      <c r="H33" s="17">
        <f>SUM(H31:H32)</f>
        <v>110000</v>
      </c>
      <c r="I33" s="49">
        <f t="shared" si="1"/>
        <v>0</v>
      </c>
      <c r="J33" s="87"/>
      <c r="K33" s="54"/>
    </row>
    <row r="34" spans="1:11" ht="30" customHeight="1" x14ac:dyDescent="0.2">
      <c r="A34" s="94" t="s">
        <v>7</v>
      </c>
      <c r="B34" s="95" t="s">
        <v>135</v>
      </c>
      <c r="C34" s="96" t="s">
        <v>8</v>
      </c>
      <c r="D34" s="106" t="s">
        <v>136</v>
      </c>
      <c r="E34" s="162"/>
      <c r="F34" s="93" t="s">
        <v>137</v>
      </c>
      <c r="G34" s="17">
        <v>820</v>
      </c>
      <c r="H34" s="15">
        <v>920</v>
      </c>
      <c r="I34" s="49">
        <f t="shared" si="1"/>
        <v>-100</v>
      </c>
      <c r="J34" s="85"/>
      <c r="K34" s="54"/>
    </row>
    <row r="35" spans="1:11" ht="30" customHeight="1" x14ac:dyDescent="0.2">
      <c r="A35" s="98"/>
      <c r="B35" s="99"/>
      <c r="C35" s="100"/>
      <c r="D35" s="101"/>
      <c r="E35" s="163"/>
      <c r="F35" s="92" t="s">
        <v>138</v>
      </c>
      <c r="G35" s="15">
        <v>2120</v>
      </c>
      <c r="H35" s="15">
        <v>1650</v>
      </c>
      <c r="I35" s="49">
        <f t="shared" si="1"/>
        <v>470</v>
      </c>
      <c r="J35" s="85"/>
      <c r="K35" s="54"/>
    </row>
    <row r="36" spans="1:11" ht="50.4" customHeight="1" x14ac:dyDescent="0.2">
      <c r="A36" s="98"/>
      <c r="B36" s="99"/>
      <c r="C36" s="100"/>
      <c r="D36" s="101"/>
      <c r="E36" s="163"/>
      <c r="F36" s="93" t="s">
        <v>139</v>
      </c>
      <c r="G36" s="15">
        <v>440</v>
      </c>
      <c r="H36" s="15">
        <v>440</v>
      </c>
      <c r="I36" s="49">
        <f t="shared" si="1"/>
        <v>0</v>
      </c>
      <c r="J36" s="85"/>
      <c r="K36" s="54"/>
    </row>
    <row r="37" spans="1:11" ht="30" customHeight="1" x14ac:dyDescent="0.2">
      <c r="A37" s="98"/>
      <c r="B37" s="99"/>
      <c r="C37" s="100"/>
      <c r="D37" s="101"/>
      <c r="E37" s="163"/>
      <c r="F37" s="93" t="s">
        <v>140</v>
      </c>
      <c r="G37" s="15">
        <v>1020</v>
      </c>
      <c r="H37" s="15">
        <v>710</v>
      </c>
      <c r="I37" s="49">
        <f t="shared" si="1"/>
        <v>310</v>
      </c>
      <c r="J37" s="85"/>
      <c r="K37" s="54"/>
    </row>
    <row r="38" spans="1:11" ht="30" customHeight="1" x14ac:dyDescent="0.2">
      <c r="A38" s="98"/>
      <c r="B38" s="99"/>
      <c r="C38" s="100"/>
      <c r="D38" s="101"/>
      <c r="E38" s="172"/>
      <c r="F38" s="93" t="s">
        <v>141</v>
      </c>
      <c r="G38" s="15">
        <v>900</v>
      </c>
      <c r="H38" s="15">
        <v>1200</v>
      </c>
      <c r="I38" s="49">
        <f t="shared" si="1"/>
        <v>-300</v>
      </c>
      <c r="J38" s="85"/>
      <c r="K38" s="54"/>
    </row>
    <row r="39" spans="1:11" ht="30" customHeight="1" x14ac:dyDescent="0.2">
      <c r="A39" s="102"/>
      <c r="B39" s="103"/>
      <c r="C39" s="104"/>
      <c r="D39" s="105"/>
      <c r="E39" s="158" t="s">
        <v>142</v>
      </c>
      <c r="F39" s="159"/>
      <c r="G39" s="15">
        <f>SUM(G34:G38)</f>
        <v>5300</v>
      </c>
      <c r="H39" s="15">
        <f>SUM(H34:H38)</f>
        <v>4920</v>
      </c>
      <c r="I39" s="49">
        <f t="shared" si="1"/>
        <v>380</v>
      </c>
      <c r="J39" s="85"/>
      <c r="K39" s="54"/>
    </row>
    <row r="40" spans="1:11" ht="30" customHeight="1" x14ac:dyDescent="0.2">
      <c r="A40" s="94" t="s">
        <v>98</v>
      </c>
      <c r="B40" s="96">
        <v>14</v>
      </c>
      <c r="C40" s="96" t="s">
        <v>129</v>
      </c>
      <c r="D40" s="97" t="s">
        <v>143</v>
      </c>
      <c r="E40" s="162" t="s">
        <v>144</v>
      </c>
      <c r="F40" s="92" t="s">
        <v>145</v>
      </c>
      <c r="G40" s="15">
        <v>770</v>
      </c>
      <c r="H40" s="15">
        <v>770</v>
      </c>
      <c r="I40" s="49">
        <f t="shared" si="1"/>
        <v>0</v>
      </c>
      <c r="J40" s="85"/>
      <c r="K40" s="54"/>
    </row>
    <row r="41" spans="1:11" ht="30" customHeight="1" x14ac:dyDescent="0.2">
      <c r="A41" s="107"/>
      <c r="B41" s="108"/>
      <c r="C41" s="108"/>
      <c r="D41" s="109"/>
      <c r="E41" s="163"/>
      <c r="F41" s="110" t="s">
        <v>146</v>
      </c>
      <c r="G41" s="15">
        <v>770</v>
      </c>
      <c r="H41" s="15">
        <v>770</v>
      </c>
      <c r="I41" s="49">
        <f t="shared" si="1"/>
        <v>0</v>
      </c>
      <c r="J41" s="85"/>
      <c r="K41" s="54"/>
    </row>
    <row r="42" spans="1:11" ht="30" customHeight="1" x14ac:dyDescent="0.2">
      <c r="A42" s="107"/>
      <c r="B42" s="108"/>
      <c r="C42" s="108"/>
      <c r="D42" s="109"/>
      <c r="E42" s="163"/>
      <c r="F42" s="92" t="s">
        <v>147</v>
      </c>
      <c r="G42" s="15">
        <v>770</v>
      </c>
      <c r="H42" s="15">
        <v>770</v>
      </c>
      <c r="I42" s="49">
        <f t="shared" si="1"/>
        <v>0</v>
      </c>
      <c r="J42" s="85"/>
      <c r="K42" s="54"/>
    </row>
    <row r="43" spans="1:11" ht="30" customHeight="1" x14ac:dyDescent="0.2">
      <c r="A43" s="107"/>
      <c r="B43" s="108"/>
      <c r="C43" s="108"/>
      <c r="D43" s="109"/>
      <c r="E43" s="172"/>
      <c r="F43" s="92" t="s">
        <v>148</v>
      </c>
      <c r="G43" s="15">
        <v>770</v>
      </c>
      <c r="H43" s="15">
        <v>770</v>
      </c>
      <c r="I43" s="49">
        <f t="shared" si="1"/>
        <v>0</v>
      </c>
      <c r="J43" s="85"/>
      <c r="K43" s="54"/>
    </row>
    <row r="44" spans="1:11" ht="30" customHeight="1" x14ac:dyDescent="0.2">
      <c r="A44" s="107"/>
      <c r="B44" s="111"/>
      <c r="C44" s="111"/>
      <c r="D44" s="18"/>
      <c r="E44" s="158" t="s">
        <v>149</v>
      </c>
      <c r="F44" s="159"/>
      <c r="G44" s="15">
        <f>SUM(G40:G43)</f>
        <v>3080</v>
      </c>
      <c r="H44" s="15">
        <f>SUM(H40:H43)</f>
        <v>3080</v>
      </c>
      <c r="I44" s="49">
        <f t="shared" si="1"/>
        <v>0</v>
      </c>
      <c r="J44" s="85"/>
      <c r="K44" s="54"/>
    </row>
    <row r="45" spans="1:11" ht="30" customHeight="1" x14ac:dyDescent="0.2">
      <c r="A45" s="126" t="s">
        <v>99</v>
      </c>
      <c r="B45" s="96">
        <v>15</v>
      </c>
      <c r="C45" s="127" t="s">
        <v>100</v>
      </c>
      <c r="D45" s="128" t="s">
        <v>24</v>
      </c>
      <c r="E45" s="80" t="s">
        <v>25</v>
      </c>
      <c r="F45" s="63">
        <f>G46/G47</f>
        <v>4.2950726488678988E-2</v>
      </c>
      <c r="G45" s="15">
        <f>'収支決算報告書(様式11)'!C32</f>
        <v>12241</v>
      </c>
      <c r="H45" s="15">
        <v>0</v>
      </c>
      <c r="I45" s="81">
        <f>G45-H45</f>
        <v>12241</v>
      </c>
      <c r="J45" s="62"/>
      <c r="K45" s="54"/>
    </row>
    <row r="46" spans="1:11" ht="30" customHeight="1" x14ac:dyDescent="0.2">
      <c r="A46" s="129"/>
      <c r="B46" s="130"/>
      <c r="C46" s="130"/>
      <c r="D46" s="61"/>
      <c r="E46" s="158" t="s">
        <v>102</v>
      </c>
      <c r="F46" s="159"/>
      <c r="G46" s="15">
        <f>G45</f>
        <v>12241</v>
      </c>
      <c r="H46" s="15">
        <f>H45</f>
        <v>0</v>
      </c>
      <c r="I46" s="81">
        <f>G46-H46</f>
        <v>12241</v>
      </c>
      <c r="J46" s="62"/>
      <c r="K46" s="54"/>
    </row>
    <row r="47" spans="1:11" ht="30" customHeight="1" x14ac:dyDescent="0.2">
      <c r="A47" s="124"/>
      <c r="B47" s="125"/>
      <c r="C47" s="125"/>
      <c r="D47" s="125"/>
      <c r="E47" s="171" t="s">
        <v>15</v>
      </c>
      <c r="F47" s="159"/>
      <c r="G47" s="15">
        <f>SUM(G44,G30,G39,G33,G27,G24,G46)</f>
        <v>285001</v>
      </c>
      <c r="H47" s="15">
        <f>SUM(H46,H44,H39,H33,H30,H27,H24)</f>
        <v>272380</v>
      </c>
      <c r="I47" s="49">
        <f>G47-H47</f>
        <v>12621</v>
      </c>
      <c r="J47" s="62"/>
      <c r="K47" s="54"/>
    </row>
    <row r="48" spans="1:11" ht="19.5" customHeight="1" x14ac:dyDescent="0.2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</row>
    <row r="49" spans="1:11" ht="19.5" customHeight="1" x14ac:dyDescent="0.2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</row>
    <row r="50" spans="1:11" ht="19.5" customHeight="1" x14ac:dyDescent="0.2">
      <c r="A50" s="54"/>
      <c r="B50" s="54"/>
      <c r="C50" s="54"/>
      <c r="D50" s="54"/>
      <c r="E50" s="54"/>
      <c r="F50" s="54"/>
      <c r="G50" s="54"/>
      <c r="I50" s="54"/>
      <c r="J50" s="54"/>
      <c r="K50" s="54"/>
    </row>
    <row r="51" spans="1:11" ht="19.5" customHeight="1" x14ac:dyDescent="0.2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</row>
    <row r="52" spans="1:11" ht="19.5" customHeight="1" x14ac:dyDescent="0.2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</row>
    <row r="53" spans="1:11" x14ac:dyDescent="0.2">
      <c r="E53" s="54"/>
      <c r="F53" s="54"/>
      <c r="G53" s="54"/>
      <c r="H53" s="54"/>
      <c r="I53" s="54"/>
      <c r="J53" s="54"/>
    </row>
    <row r="54" spans="1:11" x14ac:dyDescent="0.2">
      <c r="E54" s="54"/>
      <c r="F54" s="54"/>
      <c r="G54" s="54"/>
      <c r="H54" s="54"/>
      <c r="I54" s="54"/>
      <c r="J54" s="54"/>
    </row>
  </sheetData>
  <mergeCells count="28">
    <mergeCell ref="E44:F44"/>
    <mergeCell ref="E46:F46"/>
    <mergeCell ref="E47:F47"/>
    <mergeCell ref="E34:E38"/>
    <mergeCell ref="E40:E43"/>
    <mergeCell ref="E33:F33"/>
    <mergeCell ref="E39:F39"/>
    <mergeCell ref="E7:F7"/>
    <mergeCell ref="E8:F8"/>
    <mergeCell ref="D12:J12"/>
    <mergeCell ref="A9:F9"/>
    <mergeCell ref="A13:D13"/>
    <mergeCell ref="I13:J13"/>
    <mergeCell ref="A14:D14"/>
    <mergeCell ref="E15:E20"/>
    <mergeCell ref="E24:F24"/>
    <mergeCell ref="E28:E29"/>
    <mergeCell ref="E25:E26"/>
    <mergeCell ref="E31:E32"/>
    <mergeCell ref="E30:F30"/>
    <mergeCell ref="E27:F27"/>
    <mergeCell ref="D1:J1"/>
    <mergeCell ref="D2:I2"/>
    <mergeCell ref="A5:D5"/>
    <mergeCell ref="I5:J5"/>
    <mergeCell ref="A6:D6"/>
    <mergeCell ref="E6:F6"/>
    <mergeCell ref="D3:E3"/>
  </mergeCells>
  <phoneticPr fontId="2"/>
  <dataValidations disablePrompts="1" count="1">
    <dataValidation type="list" allowBlank="1" showInputMessage="1" showErrorMessage="1" sqref="F3" xr:uid="{DA53748B-4FBA-4018-A974-EC060D2F72C1}">
      <formula1>"ブランディング委員会,まちの未来創造委員会,国際交流渉外委員会,青少年育成委員会,事務局"</formula1>
    </dataValidation>
  </dataValidations>
  <hyperlinks>
    <hyperlink ref="J28:J29" r:id="rId1" display="請求書原本\seikyusyo no1.pdf" xr:uid="{F1269737-EFAA-41B4-97CC-7DE5C0B8D3D4}"/>
    <hyperlink ref="J31:J32" r:id="rId2" display="請求書原本\seikyusyo no2.pdf" xr:uid="{65E754AE-2603-468F-941B-97550B7D9DBC}"/>
    <hyperlink ref="J15:J21" r:id="rId3" display="請求書原本\seikyusyo no3.pdf" xr:uid="{04506862-08AB-404A-8EF4-5520F6AEF253}"/>
    <hyperlink ref="J22" r:id="rId4" display="請求書原本\seikyusyo no4.pdf" xr:uid="{7DAFD9F5-2652-4B9D-9C08-E6955B4669D6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7504-F2F3-44AB-BCCE-211E81CADA5E}">
  <sheetPr>
    <pageSetUpPr fitToPage="1"/>
  </sheetPr>
  <dimension ref="A1:H16"/>
  <sheetViews>
    <sheetView view="pageBreakPreview" zoomScaleNormal="100" zoomScaleSheetLayoutView="100" workbookViewId="0">
      <selection activeCell="F11" sqref="F11"/>
    </sheetView>
  </sheetViews>
  <sheetFormatPr defaultColWidth="9" defaultRowHeight="13.2" x14ac:dyDescent="0.2"/>
  <cols>
    <col min="1" max="2" width="9" style="2"/>
    <col min="3" max="3" width="29.33203125" style="2" bestFit="1" customWidth="1"/>
    <col min="4" max="5" width="10.6640625" style="2" customWidth="1"/>
    <col min="6" max="6" width="9.6640625" style="2" customWidth="1"/>
    <col min="7" max="7" width="71.88671875" style="2" customWidth="1"/>
    <col min="8" max="16384" width="9" style="2"/>
  </cols>
  <sheetData>
    <row r="1" spans="1:8" x14ac:dyDescent="0.2">
      <c r="A1" s="136" t="s">
        <v>59</v>
      </c>
      <c r="B1" s="136"/>
      <c r="C1" s="136"/>
      <c r="D1" s="136"/>
      <c r="E1" s="136"/>
      <c r="F1" s="136"/>
      <c r="G1" s="136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ht="16.2" x14ac:dyDescent="0.2">
      <c r="A3" s="174" t="s">
        <v>60</v>
      </c>
      <c r="B3" s="174"/>
      <c r="C3" s="174"/>
      <c r="D3" s="174"/>
      <c r="E3" s="174"/>
      <c r="F3" s="174"/>
      <c r="G3" s="174"/>
      <c r="H3" s="1"/>
    </row>
    <row r="4" spans="1:8" x14ac:dyDescent="0.2">
      <c r="A4" s="1"/>
      <c r="B4" s="1"/>
      <c r="C4" s="1"/>
      <c r="D4" s="1"/>
      <c r="E4" s="136" t="s">
        <v>61</v>
      </c>
      <c r="F4" s="136"/>
      <c r="G4" s="1" t="s">
        <v>95</v>
      </c>
      <c r="H4" s="1"/>
    </row>
    <row r="5" spans="1:8" x14ac:dyDescent="0.2">
      <c r="A5" s="1"/>
      <c r="B5" s="1"/>
      <c r="C5" s="1"/>
      <c r="D5" s="1"/>
      <c r="E5" s="136" t="s">
        <v>62</v>
      </c>
      <c r="F5" s="136"/>
      <c r="G5" s="1" t="s">
        <v>151</v>
      </c>
      <c r="H5" s="1"/>
    </row>
    <row r="6" spans="1:8" x14ac:dyDescent="0.2">
      <c r="A6" s="175" t="s">
        <v>2</v>
      </c>
      <c r="B6" s="175"/>
      <c r="C6" s="175"/>
      <c r="D6" s="175"/>
      <c r="E6" s="175"/>
      <c r="F6" s="175"/>
      <c r="G6" s="175"/>
      <c r="H6" s="1"/>
    </row>
    <row r="7" spans="1:8" x14ac:dyDescent="0.2">
      <c r="A7" s="35" t="s">
        <v>63</v>
      </c>
      <c r="B7" s="19" t="s">
        <v>64</v>
      </c>
      <c r="C7" s="35" t="s">
        <v>65</v>
      </c>
      <c r="D7" s="4" t="s">
        <v>66</v>
      </c>
      <c r="E7" s="4" t="s">
        <v>67</v>
      </c>
      <c r="F7" s="4" t="s">
        <v>68</v>
      </c>
      <c r="G7" s="4" t="s">
        <v>69</v>
      </c>
      <c r="H7" s="1"/>
    </row>
    <row r="8" spans="1:8" x14ac:dyDescent="0.2">
      <c r="A8" s="173" t="s">
        <v>70</v>
      </c>
      <c r="B8" s="143"/>
      <c r="C8" s="19"/>
      <c r="D8" s="36"/>
      <c r="E8" s="36"/>
      <c r="F8" s="36"/>
      <c r="G8" s="5"/>
      <c r="H8" s="1"/>
    </row>
    <row r="9" spans="1:8" x14ac:dyDescent="0.2">
      <c r="A9" s="37" t="s">
        <v>87</v>
      </c>
      <c r="B9" s="38"/>
      <c r="C9" s="39" t="s">
        <v>88</v>
      </c>
      <c r="D9" s="30">
        <v>1</v>
      </c>
      <c r="E9" s="30">
        <v>50</v>
      </c>
      <c r="F9" s="30">
        <f>E9-D9</f>
        <v>49</v>
      </c>
      <c r="G9" s="47" t="s">
        <v>179</v>
      </c>
      <c r="H9" s="1"/>
    </row>
    <row r="10" spans="1:8" x14ac:dyDescent="0.2">
      <c r="A10" s="173" t="s">
        <v>71</v>
      </c>
      <c r="B10" s="143"/>
      <c r="C10" s="28"/>
      <c r="D10" s="27"/>
      <c r="E10" s="27"/>
      <c r="F10" s="27"/>
      <c r="G10" s="36"/>
      <c r="H10" s="1"/>
    </row>
    <row r="11" spans="1:8" ht="24" x14ac:dyDescent="0.2">
      <c r="A11" s="40" t="s">
        <v>155</v>
      </c>
      <c r="B11" s="41"/>
      <c r="C11" s="93" t="s">
        <v>137</v>
      </c>
      <c r="D11" s="6">
        <f>'収益・費用明細書(様式12)'!G34</f>
        <v>820</v>
      </c>
      <c r="E11" s="6">
        <f>'収益・費用明細書(様式12)'!H34</f>
        <v>920</v>
      </c>
      <c r="F11" s="6">
        <f t="shared" ref="F11:F13" si="0">D11-E11</f>
        <v>-100</v>
      </c>
      <c r="G11" s="5" t="s">
        <v>156</v>
      </c>
      <c r="H11" s="1"/>
    </row>
    <row r="12" spans="1:8" x14ac:dyDescent="0.2">
      <c r="A12" s="40" t="s">
        <v>155</v>
      </c>
      <c r="B12" s="41"/>
      <c r="C12" s="92" t="s">
        <v>138</v>
      </c>
      <c r="D12" s="6">
        <f>'収益・費用明細書(様式12)'!G35</f>
        <v>2120</v>
      </c>
      <c r="E12" s="6">
        <f>'収益・費用明細書(様式12)'!H35</f>
        <v>1650</v>
      </c>
      <c r="F12" s="6">
        <f t="shared" si="0"/>
        <v>470</v>
      </c>
      <c r="G12" s="5" t="s">
        <v>156</v>
      </c>
      <c r="H12" s="1"/>
    </row>
    <row r="13" spans="1:8" x14ac:dyDescent="0.2">
      <c r="A13" s="40" t="s">
        <v>155</v>
      </c>
      <c r="B13" s="41"/>
      <c r="C13" s="93" t="s">
        <v>140</v>
      </c>
      <c r="D13" s="6">
        <f>'収益・費用明細書(様式12)'!G37</f>
        <v>1020</v>
      </c>
      <c r="E13" s="6">
        <f>'収益・費用明細書(様式12)'!H37</f>
        <v>710</v>
      </c>
      <c r="F13" s="6">
        <f t="shared" si="0"/>
        <v>310</v>
      </c>
      <c r="G13" s="5" t="s">
        <v>156</v>
      </c>
      <c r="H13" s="1"/>
    </row>
    <row r="14" spans="1:8" x14ac:dyDescent="0.2">
      <c r="A14" s="40" t="s">
        <v>155</v>
      </c>
      <c r="B14" s="41"/>
      <c r="C14" s="93" t="s">
        <v>141</v>
      </c>
      <c r="D14" s="6">
        <f>'収益・費用明細書(様式12)'!G38</f>
        <v>900</v>
      </c>
      <c r="E14" s="6">
        <f>'収益・費用明細書(様式12)'!H38</f>
        <v>1200</v>
      </c>
      <c r="F14" s="6">
        <f t="shared" ref="F14" si="1">D14-E14</f>
        <v>-300</v>
      </c>
      <c r="G14" s="5" t="s">
        <v>180</v>
      </c>
      <c r="H14" s="1"/>
    </row>
    <row r="15" spans="1:8" x14ac:dyDescent="0.2">
      <c r="A15" s="3"/>
      <c r="B15" s="1"/>
      <c r="C15" s="1"/>
      <c r="D15" s="1"/>
      <c r="E15" s="1"/>
      <c r="F15" s="1"/>
      <c r="G15" s="1"/>
    </row>
    <row r="16" spans="1:8" x14ac:dyDescent="0.2">
      <c r="A16" s="3"/>
      <c r="B16" s="1"/>
      <c r="C16" s="1"/>
      <c r="D16" s="1"/>
      <c r="E16" s="1"/>
      <c r="F16" s="1"/>
      <c r="G16" s="1"/>
    </row>
  </sheetData>
  <mergeCells count="7">
    <mergeCell ref="A10:B10"/>
    <mergeCell ref="A1:G1"/>
    <mergeCell ref="A3:G3"/>
    <mergeCell ref="E4:F4"/>
    <mergeCell ref="E5:F5"/>
    <mergeCell ref="A6:G6"/>
    <mergeCell ref="A8:B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9ABCC-E63E-49CD-BC58-1A61225A9716}">
  <sheetPr>
    <tabColor theme="3" tint="0.39997558519241921"/>
    <pageSetUpPr fitToPage="1"/>
  </sheetPr>
  <dimension ref="A1:F36"/>
  <sheetViews>
    <sheetView view="pageBreakPreview" topLeftCell="A16" zoomScaleNormal="100" zoomScaleSheetLayoutView="100" workbookViewId="0">
      <selection activeCell="C32" sqref="C32"/>
    </sheetView>
  </sheetViews>
  <sheetFormatPr defaultColWidth="9" defaultRowHeight="13.2" x14ac:dyDescent="0.2"/>
  <cols>
    <col min="1" max="1" width="15.88671875" style="2" customWidth="1"/>
    <col min="2" max="2" width="11.88671875" style="2" customWidth="1"/>
    <col min="3" max="3" width="51" style="2" bestFit="1" customWidth="1"/>
    <col min="4" max="6" width="15.88671875" style="2" customWidth="1"/>
    <col min="7" max="16384" width="9" style="2"/>
  </cols>
  <sheetData>
    <row r="1" spans="1:6" x14ac:dyDescent="0.2">
      <c r="A1" s="1"/>
      <c r="B1" s="1"/>
      <c r="C1" s="1"/>
      <c r="D1" s="1"/>
      <c r="E1" s="1"/>
      <c r="F1" s="42" t="s">
        <v>72</v>
      </c>
    </row>
    <row r="2" spans="1:6" ht="21" customHeight="1" x14ac:dyDescent="0.2">
      <c r="A2" s="176" t="s">
        <v>73</v>
      </c>
      <c r="B2" s="176"/>
      <c r="C2" s="176"/>
      <c r="D2" s="176"/>
      <c r="E2" s="176"/>
      <c r="F2" s="176"/>
    </row>
    <row r="3" spans="1:6" ht="21" customHeight="1" x14ac:dyDescent="0.2">
      <c r="A3" s="1"/>
      <c r="B3" s="43" t="s">
        <v>74</v>
      </c>
      <c r="C3" s="147" t="s">
        <v>95</v>
      </c>
      <c r="D3" s="147"/>
      <c r="E3" s="44"/>
      <c r="F3" s="1"/>
    </row>
    <row r="4" spans="1:6" ht="21" customHeight="1" x14ac:dyDescent="0.2">
      <c r="A4" s="1"/>
      <c r="B4" s="43" t="s">
        <v>75</v>
      </c>
      <c r="C4" s="147" t="s">
        <v>151</v>
      </c>
      <c r="D4" s="147"/>
      <c r="E4" s="1"/>
      <c r="F4" s="1"/>
    </row>
    <row r="5" spans="1:6" ht="21" customHeight="1" x14ac:dyDescent="0.2">
      <c r="A5" s="1"/>
      <c r="B5" s="1"/>
      <c r="C5" s="1"/>
      <c r="D5" s="1"/>
      <c r="E5" s="1"/>
      <c r="F5" s="3"/>
    </row>
    <row r="6" spans="1:6" ht="21" customHeight="1" x14ac:dyDescent="0.2">
      <c r="A6" s="116" t="s">
        <v>76</v>
      </c>
      <c r="B6" s="117" t="s">
        <v>77</v>
      </c>
      <c r="C6" s="117" t="s">
        <v>78</v>
      </c>
      <c r="D6" s="117" t="s">
        <v>79</v>
      </c>
      <c r="E6" s="117" t="s">
        <v>80</v>
      </c>
      <c r="F6" s="117" t="s">
        <v>81</v>
      </c>
    </row>
    <row r="7" spans="1:6" ht="21" customHeight="1" x14ac:dyDescent="0.2">
      <c r="A7" s="177" t="s">
        <v>82</v>
      </c>
      <c r="B7" s="178"/>
      <c r="C7" s="178"/>
      <c r="D7" s="178"/>
      <c r="E7" s="179"/>
      <c r="F7" s="118">
        <v>0</v>
      </c>
    </row>
    <row r="8" spans="1:6" ht="21" customHeight="1" x14ac:dyDescent="0.2">
      <c r="A8" s="119">
        <v>45971</v>
      </c>
      <c r="B8" s="120" t="s">
        <v>155</v>
      </c>
      <c r="C8" s="120" t="s">
        <v>166</v>
      </c>
      <c r="D8" s="118">
        <v>600</v>
      </c>
      <c r="E8" s="118"/>
      <c r="F8" s="118">
        <f>F7+D8-E8</f>
        <v>600</v>
      </c>
    </row>
    <row r="9" spans="1:6" ht="21" customHeight="1" x14ac:dyDescent="0.2">
      <c r="A9" s="119">
        <v>45971</v>
      </c>
      <c r="B9" s="120" t="s">
        <v>155</v>
      </c>
      <c r="C9" s="120" t="s">
        <v>166</v>
      </c>
      <c r="D9" s="118">
        <v>600</v>
      </c>
      <c r="E9" s="118"/>
      <c r="F9" s="118">
        <f t="shared" ref="F9:F29" si="0">F8+D9-E9</f>
        <v>1200</v>
      </c>
    </row>
    <row r="10" spans="1:6" ht="21" customHeight="1" x14ac:dyDescent="0.2">
      <c r="A10" s="119">
        <v>45971</v>
      </c>
      <c r="B10" s="120" t="s">
        <v>155</v>
      </c>
      <c r="C10" s="120" t="s">
        <v>167</v>
      </c>
      <c r="D10" s="118">
        <v>600</v>
      </c>
      <c r="E10" s="118"/>
      <c r="F10" s="118">
        <f t="shared" si="0"/>
        <v>1800</v>
      </c>
    </row>
    <row r="11" spans="1:6" ht="21" customHeight="1" x14ac:dyDescent="0.2">
      <c r="A11" s="119">
        <v>45971</v>
      </c>
      <c r="B11" s="120" t="s">
        <v>155</v>
      </c>
      <c r="C11" s="120" t="s">
        <v>168</v>
      </c>
      <c r="D11" s="118">
        <v>1650</v>
      </c>
      <c r="E11" s="118"/>
      <c r="F11" s="118">
        <f t="shared" si="0"/>
        <v>3450</v>
      </c>
    </row>
    <row r="12" spans="1:6" ht="21" customHeight="1" x14ac:dyDescent="0.2">
      <c r="A12" s="119">
        <v>45971</v>
      </c>
      <c r="B12" s="120" t="s">
        <v>155</v>
      </c>
      <c r="C12" s="120" t="s">
        <v>169</v>
      </c>
      <c r="D12" s="118">
        <v>920</v>
      </c>
      <c r="E12" s="118"/>
      <c r="F12" s="118">
        <f t="shared" si="0"/>
        <v>4370</v>
      </c>
    </row>
    <row r="13" spans="1:6" ht="21" customHeight="1" x14ac:dyDescent="0.2">
      <c r="A13" s="119">
        <v>45971</v>
      </c>
      <c r="B13" s="120" t="s">
        <v>155</v>
      </c>
      <c r="C13" s="120" t="s">
        <v>170</v>
      </c>
      <c r="D13" s="118">
        <v>110</v>
      </c>
      <c r="E13" s="118"/>
      <c r="F13" s="118">
        <f t="shared" si="0"/>
        <v>4480</v>
      </c>
    </row>
    <row r="14" spans="1:6" ht="21" customHeight="1" x14ac:dyDescent="0.2">
      <c r="A14" s="119">
        <v>45971</v>
      </c>
      <c r="B14" s="120" t="s">
        <v>155</v>
      </c>
      <c r="C14" s="120" t="s">
        <v>171</v>
      </c>
      <c r="D14" s="118">
        <v>110</v>
      </c>
      <c r="E14" s="118"/>
      <c r="F14" s="118">
        <f t="shared" si="0"/>
        <v>4590</v>
      </c>
    </row>
    <row r="15" spans="1:6" ht="21" customHeight="1" x14ac:dyDescent="0.2">
      <c r="A15" s="119">
        <v>45971</v>
      </c>
      <c r="B15" s="120" t="s">
        <v>155</v>
      </c>
      <c r="C15" s="120" t="s">
        <v>172</v>
      </c>
      <c r="D15" s="118">
        <v>110</v>
      </c>
      <c r="E15" s="118"/>
      <c r="F15" s="118">
        <f t="shared" si="0"/>
        <v>4700</v>
      </c>
    </row>
    <row r="16" spans="1:6" ht="21" customHeight="1" x14ac:dyDescent="0.2">
      <c r="A16" s="119">
        <v>45971</v>
      </c>
      <c r="B16" s="120" t="s">
        <v>155</v>
      </c>
      <c r="C16" s="120" t="s">
        <v>173</v>
      </c>
      <c r="D16" s="118">
        <v>110</v>
      </c>
      <c r="E16" s="118"/>
      <c r="F16" s="118">
        <f t="shared" si="0"/>
        <v>4810</v>
      </c>
    </row>
    <row r="17" spans="1:6" ht="21" customHeight="1" x14ac:dyDescent="0.2">
      <c r="A17" s="119">
        <v>45971</v>
      </c>
      <c r="B17" s="120" t="s">
        <v>155</v>
      </c>
      <c r="C17" s="120" t="s">
        <v>158</v>
      </c>
      <c r="D17" s="118"/>
      <c r="E17" s="118">
        <v>600</v>
      </c>
      <c r="F17" s="118">
        <f t="shared" si="0"/>
        <v>4210</v>
      </c>
    </row>
    <row r="18" spans="1:6" ht="21" customHeight="1" x14ac:dyDescent="0.2">
      <c r="A18" s="119">
        <v>45971</v>
      </c>
      <c r="B18" s="120" t="s">
        <v>155</v>
      </c>
      <c r="C18" s="120" t="s">
        <v>158</v>
      </c>
      <c r="D18" s="118"/>
      <c r="E18" s="118">
        <v>600</v>
      </c>
      <c r="F18" s="118">
        <f t="shared" si="0"/>
        <v>3610</v>
      </c>
    </row>
    <row r="19" spans="1:6" ht="21" customHeight="1" x14ac:dyDescent="0.2">
      <c r="A19" s="119">
        <v>45971</v>
      </c>
      <c r="B19" s="120" t="s">
        <v>155</v>
      </c>
      <c r="C19" s="120" t="s">
        <v>159</v>
      </c>
      <c r="D19" s="118"/>
      <c r="E19" s="118">
        <v>600</v>
      </c>
      <c r="F19" s="118">
        <f t="shared" si="0"/>
        <v>3010</v>
      </c>
    </row>
    <row r="20" spans="1:6" ht="21" customHeight="1" x14ac:dyDescent="0.2">
      <c r="A20" s="119">
        <v>45971</v>
      </c>
      <c r="B20" s="120" t="s">
        <v>155</v>
      </c>
      <c r="C20" s="120" t="s">
        <v>138</v>
      </c>
      <c r="D20" s="118"/>
      <c r="E20" s="118">
        <v>1650</v>
      </c>
      <c r="F20" s="118">
        <f t="shared" si="0"/>
        <v>1360</v>
      </c>
    </row>
    <row r="21" spans="1:6" ht="21" customHeight="1" x14ac:dyDescent="0.2">
      <c r="A21" s="119">
        <v>45971</v>
      </c>
      <c r="B21" s="120" t="s">
        <v>155</v>
      </c>
      <c r="C21" s="120" t="s">
        <v>160</v>
      </c>
      <c r="D21" s="118"/>
      <c r="E21" s="118">
        <v>920</v>
      </c>
      <c r="F21" s="118">
        <f t="shared" si="0"/>
        <v>440</v>
      </c>
    </row>
    <row r="22" spans="1:6" ht="21" customHeight="1" x14ac:dyDescent="0.2">
      <c r="A22" s="119">
        <v>45971</v>
      </c>
      <c r="B22" s="120" t="s">
        <v>155</v>
      </c>
      <c r="C22" s="120" t="s">
        <v>161</v>
      </c>
      <c r="D22" s="118"/>
      <c r="E22" s="118">
        <v>110</v>
      </c>
      <c r="F22" s="118">
        <f t="shared" si="0"/>
        <v>330</v>
      </c>
    </row>
    <row r="23" spans="1:6" ht="21" customHeight="1" x14ac:dyDescent="0.2">
      <c r="A23" s="119">
        <v>45971</v>
      </c>
      <c r="B23" s="120" t="s">
        <v>155</v>
      </c>
      <c r="C23" s="120" t="s">
        <v>162</v>
      </c>
      <c r="D23" s="118"/>
      <c r="E23" s="118">
        <v>110</v>
      </c>
      <c r="F23" s="118">
        <f t="shared" si="0"/>
        <v>220</v>
      </c>
    </row>
    <row r="24" spans="1:6" ht="21" customHeight="1" x14ac:dyDescent="0.2">
      <c r="A24" s="119">
        <v>45971</v>
      </c>
      <c r="B24" s="120" t="s">
        <v>155</v>
      </c>
      <c r="C24" s="120" t="s">
        <v>163</v>
      </c>
      <c r="D24" s="118"/>
      <c r="E24" s="118">
        <v>110</v>
      </c>
      <c r="F24" s="118">
        <f t="shared" si="0"/>
        <v>110</v>
      </c>
    </row>
    <row r="25" spans="1:6" ht="21" customHeight="1" x14ac:dyDescent="0.2">
      <c r="A25" s="119">
        <v>45971</v>
      </c>
      <c r="B25" s="120" t="s">
        <v>155</v>
      </c>
      <c r="C25" s="120" t="s">
        <v>164</v>
      </c>
      <c r="D25" s="118"/>
      <c r="E25" s="118">
        <v>110</v>
      </c>
      <c r="F25" s="118">
        <f t="shared" si="0"/>
        <v>0</v>
      </c>
    </row>
    <row r="26" spans="1:6" ht="21" customHeight="1" x14ac:dyDescent="0.2">
      <c r="A26" s="119">
        <v>45972</v>
      </c>
      <c r="B26" s="120" t="s">
        <v>155</v>
      </c>
      <c r="C26" s="120" t="s">
        <v>174</v>
      </c>
      <c r="D26" s="118">
        <v>110</v>
      </c>
      <c r="E26" s="118"/>
      <c r="F26" s="118">
        <f t="shared" si="0"/>
        <v>110</v>
      </c>
    </row>
    <row r="27" spans="1:6" ht="21" customHeight="1" x14ac:dyDescent="0.2">
      <c r="A27" s="119">
        <v>45972</v>
      </c>
      <c r="B27" s="120" t="s">
        <v>155</v>
      </c>
      <c r="C27" s="120" t="s">
        <v>165</v>
      </c>
      <c r="D27" s="118"/>
      <c r="E27" s="118">
        <v>110</v>
      </c>
      <c r="F27" s="118">
        <f t="shared" si="0"/>
        <v>0</v>
      </c>
    </row>
    <row r="28" spans="1:6" ht="21" customHeight="1" x14ac:dyDescent="0.2">
      <c r="A28" s="119">
        <v>45972</v>
      </c>
      <c r="B28" s="120" t="s">
        <v>89</v>
      </c>
      <c r="C28" s="120" t="s">
        <v>182</v>
      </c>
      <c r="D28" s="118">
        <v>380</v>
      </c>
      <c r="E28" s="118"/>
      <c r="F28" s="118">
        <f t="shared" si="0"/>
        <v>380</v>
      </c>
    </row>
    <row r="29" spans="1:6" ht="21" customHeight="1" x14ac:dyDescent="0.2">
      <c r="A29" s="119">
        <v>45972</v>
      </c>
      <c r="B29" s="120" t="s">
        <v>89</v>
      </c>
      <c r="C29" s="120" t="s">
        <v>194</v>
      </c>
      <c r="D29" s="118">
        <v>12240</v>
      </c>
      <c r="E29" s="118"/>
      <c r="F29" s="118">
        <f t="shared" si="0"/>
        <v>12620</v>
      </c>
    </row>
    <row r="30" spans="1:6" ht="21" customHeight="1" x14ac:dyDescent="0.2">
      <c r="A30" s="119">
        <v>45972</v>
      </c>
      <c r="B30" s="120" t="s">
        <v>89</v>
      </c>
      <c r="C30" s="120" t="s">
        <v>195</v>
      </c>
      <c r="D30" s="118"/>
      <c r="E30" s="118">
        <v>380</v>
      </c>
      <c r="F30" s="118">
        <f>F28+D30-E30</f>
        <v>0</v>
      </c>
    </row>
    <row r="31" spans="1:6" ht="21" customHeight="1" x14ac:dyDescent="0.2">
      <c r="A31" s="119">
        <v>45972</v>
      </c>
      <c r="B31" s="120" t="s">
        <v>89</v>
      </c>
      <c r="C31" s="120" t="s">
        <v>196</v>
      </c>
      <c r="D31" s="118"/>
      <c r="E31" s="118">
        <v>12240</v>
      </c>
      <c r="F31" s="118">
        <f t="shared" ref="F31:F32" si="1">F29+D31-E31</f>
        <v>380</v>
      </c>
    </row>
    <row r="32" spans="1:6" ht="21" customHeight="1" x14ac:dyDescent="0.2">
      <c r="A32" s="119">
        <v>45972</v>
      </c>
      <c r="B32" s="120" t="s">
        <v>20</v>
      </c>
      <c r="C32" s="120" t="s">
        <v>178</v>
      </c>
      <c r="D32" s="118">
        <v>50</v>
      </c>
      <c r="E32" s="118"/>
      <c r="F32" s="118">
        <f t="shared" si="1"/>
        <v>50</v>
      </c>
    </row>
    <row r="33" spans="1:6" ht="21" customHeight="1" x14ac:dyDescent="0.2">
      <c r="A33" s="119">
        <v>45972</v>
      </c>
      <c r="B33" s="120" t="s">
        <v>89</v>
      </c>
      <c r="C33" s="120" t="s">
        <v>197</v>
      </c>
      <c r="D33" s="118"/>
      <c r="E33" s="118">
        <v>50</v>
      </c>
      <c r="F33" s="118">
        <f>F32+D33-E33</f>
        <v>0</v>
      </c>
    </row>
    <row r="34" spans="1:6" ht="21" customHeight="1" x14ac:dyDescent="0.2">
      <c r="A34" s="122" t="s">
        <v>83</v>
      </c>
      <c r="B34" s="123"/>
      <c r="C34" s="123"/>
      <c r="D34" s="118">
        <f>SUM(D8:D33)</f>
        <v>17590</v>
      </c>
      <c r="E34" s="118">
        <f>SUM(E8:E33)</f>
        <v>17590</v>
      </c>
      <c r="F34" s="118">
        <f>D34-E34</f>
        <v>0</v>
      </c>
    </row>
    <row r="35" spans="1:6" x14ac:dyDescent="0.2">
      <c r="A35" s="44"/>
      <c r="B35" s="44"/>
      <c r="C35" s="44"/>
      <c r="D35" s="1"/>
      <c r="E35" s="1"/>
      <c r="F35" s="1"/>
    </row>
    <row r="36" spans="1:6" x14ac:dyDescent="0.2">
      <c r="A36" s="1"/>
      <c r="B36" s="1"/>
      <c r="C36" s="1"/>
      <c r="D36" s="1"/>
      <c r="E36" s="1"/>
      <c r="F36" s="1"/>
    </row>
  </sheetData>
  <mergeCells count="4">
    <mergeCell ref="A2:F2"/>
    <mergeCell ref="C3:D3"/>
    <mergeCell ref="C4:D4"/>
    <mergeCell ref="A7:E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E5FD0-33EA-4988-AD2C-4F91B4610B50}">
  <sheetPr>
    <tabColor theme="3" tint="0.39997558519241921"/>
    <pageSetUpPr fitToPage="1"/>
  </sheetPr>
  <dimension ref="A1:H33"/>
  <sheetViews>
    <sheetView tabSelected="1" view="pageBreakPreview" topLeftCell="A15" zoomScaleNormal="100" zoomScaleSheetLayoutView="100" workbookViewId="0">
      <selection activeCell="C28" sqref="C28"/>
    </sheetView>
  </sheetViews>
  <sheetFormatPr defaultColWidth="9" defaultRowHeight="13.2" x14ac:dyDescent="0.2"/>
  <cols>
    <col min="1" max="2" width="15.88671875" style="2" customWidth="1"/>
    <col min="3" max="3" width="50.44140625" style="2" bestFit="1" customWidth="1"/>
    <col min="4" max="6" width="15.88671875" style="2" customWidth="1"/>
    <col min="7" max="16384" width="9" style="2"/>
  </cols>
  <sheetData>
    <row r="1" spans="1:8" x14ac:dyDescent="0.2">
      <c r="A1" s="56"/>
      <c r="B1" s="56"/>
      <c r="C1" s="56"/>
      <c r="D1" s="56"/>
      <c r="E1" s="56"/>
      <c r="F1" s="42" t="s">
        <v>86</v>
      </c>
    </row>
    <row r="2" spans="1:8" ht="21" customHeight="1" x14ac:dyDescent="0.2">
      <c r="A2" s="176" t="s">
        <v>91</v>
      </c>
      <c r="B2" s="176"/>
      <c r="C2" s="176"/>
      <c r="D2" s="176"/>
      <c r="E2" s="176"/>
      <c r="F2" s="176"/>
    </row>
    <row r="3" spans="1:8" ht="21" customHeight="1" x14ac:dyDescent="0.2">
      <c r="A3" s="56"/>
      <c r="B3" s="112"/>
      <c r="C3" s="112"/>
      <c r="D3" s="112"/>
      <c r="E3" s="113" t="s">
        <v>85</v>
      </c>
      <c r="F3" s="114">
        <v>1</v>
      </c>
    </row>
    <row r="4" spans="1:8" ht="21" customHeight="1" x14ac:dyDescent="0.2">
      <c r="A4" s="56"/>
      <c r="B4" s="56"/>
      <c r="C4" s="56"/>
      <c r="D4" s="115" t="s">
        <v>84</v>
      </c>
      <c r="E4" s="180" t="s">
        <v>95</v>
      </c>
      <c r="F4" s="180"/>
      <c r="G4" s="1"/>
      <c r="H4" s="1"/>
    </row>
    <row r="5" spans="1:8" ht="21" customHeight="1" x14ac:dyDescent="0.2">
      <c r="A5" s="116" t="s">
        <v>76</v>
      </c>
      <c r="B5" s="117" t="s">
        <v>77</v>
      </c>
      <c r="C5" s="117" t="s">
        <v>78</v>
      </c>
      <c r="D5" s="117" t="s">
        <v>79</v>
      </c>
      <c r="E5" s="117" t="s">
        <v>80</v>
      </c>
      <c r="F5" s="117" t="s">
        <v>81</v>
      </c>
    </row>
    <row r="6" spans="1:8" ht="21" customHeight="1" x14ac:dyDescent="0.2">
      <c r="A6" s="177" t="s">
        <v>82</v>
      </c>
      <c r="B6" s="178"/>
      <c r="C6" s="178"/>
      <c r="D6" s="178"/>
      <c r="E6" s="179"/>
      <c r="F6" s="118">
        <v>0</v>
      </c>
    </row>
    <row r="7" spans="1:8" ht="21" customHeight="1" x14ac:dyDescent="0.2">
      <c r="A7" s="119">
        <v>45917</v>
      </c>
      <c r="B7" s="120" t="s">
        <v>18</v>
      </c>
      <c r="C7" s="120"/>
      <c r="D7" s="118">
        <v>285000</v>
      </c>
      <c r="E7" s="118"/>
      <c r="F7" s="118">
        <f t="shared" ref="F7:F11" si="0">F6+D7-E7</f>
        <v>285000</v>
      </c>
    </row>
    <row r="8" spans="1:8" ht="21" customHeight="1" x14ac:dyDescent="0.2">
      <c r="A8" s="119">
        <v>45947</v>
      </c>
      <c r="B8" s="120" t="s">
        <v>96</v>
      </c>
      <c r="C8" s="120" t="s">
        <v>198</v>
      </c>
      <c r="D8" s="118"/>
      <c r="E8" s="118">
        <v>88000</v>
      </c>
      <c r="F8" s="118">
        <f t="shared" si="0"/>
        <v>197000</v>
      </c>
    </row>
    <row r="9" spans="1:8" ht="21" customHeight="1" x14ac:dyDescent="0.2">
      <c r="A9" s="119">
        <v>45947</v>
      </c>
      <c r="B9" s="120" t="s">
        <v>143</v>
      </c>
      <c r="C9" s="120" t="s">
        <v>199</v>
      </c>
      <c r="D9" s="118"/>
      <c r="E9" s="118">
        <v>770</v>
      </c>
      <c r="F9" s="118">
        <f t="shared" si="0"/>
        <v>196230</v>
      </c>
    </row>
    <row r="10" spans="1:8" ht="21" customHeight="1" x14ac:dyDescent="0.2">
      <c r="A10" s="119">
        <v>45947</v>
      </c>
      <c r="B10" s="120" t="s">
        <v>157</v>
      </c>
      <c r="C10" s="120" t="s">
        <v>200</v>
      </c>
      <c r="D10" s="118"/>
      <c r="E10" s="118">
        <v>110000</v>
      </c>
      <c r="F10" s="118">
        <f t="shared" si="0"/>
        <v>86230</v>
      </c>
    </row>
    <row r="11" spans="1:8" ht="21" customHeight="1" x14ac:dyDescent="0.2">
      <c r="A11" s="119">
        <v>45947</v>
      </c>
      <c r="B11" s="120" t="s">
        <v>143</v>
      </c>
      <c r="C11" s="120" t="s">
        <v>199</v>
      </c>
      <c r="D11" s="118"/>
      <c r="E11" s="118">
        <v>770</v>
      </c>
      <c r="F11" s="118">
        <f t="shared" si="0"/>
        <v>85460</v>
      </c>
    </row>
    <row r="12" spans="1:8" ht="21" customHeight="1" x14ac:dyDescent="0.2">
      <c r="A12" s="119">
        <v>45971</v>
      </c>
      <c r="B12" s="120" t="s">
        <v>90</v>
      </c>
      <c r="C12" s="120" t="s">
        <v>201</v>
      </c>
      <c r="D12" s="118"/>
      <c r="E12" s="118">
        <v>5000</v>
      </c>
      <c r="F12" s="118">
        <f t="shared" ref="F12:F30" si="1">F11+D12-E12</f>
        <v>80460</v>
      </c>
    </row>
    <row r="13" spans="1:8" ht="21" customHeight="1" x14ac:dyDescent="0.2">
      <c r="A13" s="119">
        <v>45971</v>
      </c>
      <c r="B13" s="120" t="s">
        <v>143</v>
      </c>
      <c r="C13" s="120" t="s">
        <v>202</v>
      </c>
      <c r="D13" s="118"/>
      <c r="E13" s="118">
        <v>770</v>
      </c>
      <c r="F13" s="118">
        <f t="shared" si="1"/>
        <v>79690</v>
      </c>
    </row>
    <row r="14" spans="1:8" ht="21" customHeight="1" x14ac:dyDescent="0.2">
      <c r="A14" s="119">
        <v>45971</v>
      </c>
      <c r="B14" s="120" t="s">
        <v>90</v>
      </c>
      <c r="C14" s="121" t="s">
        <v>203</v>
      </c>
      <c r="D14" s="118"/>
      <c r="E14" s="118">
        <v>61380</v>
      </c>
      <c r="F14" s="118">
        <f t="shared" si="1"/>
        <v>18310</v>
      </c>
    </row>
    <row r="15" spans="1:8" ht="21" customHeight="1" x14ac:dyDescent="0.2">
      <c r="A15" s="119">
        <v>45971</v>
      </c>
      <c r="B15" s="120" t="s">
        <v>143</v>
      </c>
      <c r="C15" s="120" t="s">
        <v>204</v>
      </c>
      <c r="D15" s="118"/>
      <c r="E15" s="118">
        <v>770</v>
      </c>
      <c r="F15" s="118">
        <f t="shared" si="1"/>
        <v>17540</v>
      </c>
    </row>
    <row r="16" spans="1:8" ht="21" customHeight="1" x14ac:dyDescent="0.2">
      <c r="A16" s="119">
        <v>45971</v>
      </c>
      <c r="B16" s="120" t="s">
        <v>155</v>
      </c>
      <c r="C16" s="120" t="s">
        <v>158</v>
      </c>
      <c r="D16" s="118"/>
      <c r="E16" s="118">
        <v>600</v>
      </c>
      <c r="F16" s="118">
        <f t="shared" si="1"/>
        <v>16940</v>
      </c>
    </row>
    <row r="17" spans="1:6" ht="21" customHeight="1" x14ac:dyDescent="0.2">
      <c r="A17" s="119">
        <v>45971</v>
      </c>
      <c r="B17" s="120" t="s">
        <v>155</v>
      </c>
      <c r="C17" s="120" t="s">
        <v>158</v>
      </c>
      <c r="D17" s="118"/>
      <c r="E17" s="118">
        <v>600</v>
      </c>
      <c r="F17" s="118">
        <f t="shared" si="1"/>
        <v>16340</v>
      </c>
    </row>
    <row r="18" spans="1:6" ht="21" customHeight="1" x14ac:dyDescent="0.2">
      <c r="A18" s="119">
        <v>45971</v>
      </c>
      <c r="B18" s="120" t="s">
        <v>155</v>
      </c>
      <c r="C18" s="120" t="s">
        <v>159</v>
      </c>
      <c r="D18" s="118"/>
      <c r="E18" s="118">
        <v>600</v>
      </c>
      <c r="F18" s="118">
        <f t="shared" si="1"/>
        <v>15740</v>
      </c>
    </row>
    <row r="19" spans="1:6" ht="21" customHeight="1" x14ac:dyDescent="0.2">
      <c r="A19" s="119">
        <v>45971</v>
      </c>
      <c r="B19" s="120" t="s">
        <v>155</v>
      </c>
      <c r="C19" s="120" t="s">
        <v>138</v>
      </c>
      <c r="D19" s="118"/>
      <c r="E19" s="118">
        <v>1650</v>
      </c>
      <c r="F19" s="118">
        <f t="shared" si="1"/>
        <v>14090</v>
      </c>
    </row>
    <row r="20" spans="1:6" ht="21" customHeight="1" x14ac:dyDescent="0.2">
      <c r="A20" s="119">
        <v>45971</v>
      </c>
      <c r="B20" s="120" t="s">
        <v>155</v>
      </c>
      <c r="C20" s="120" t="s">
        <v>160</v>
      </c>
      <c r="D20" s="118"/>
      <c r="E20" s="118">
        <v>920</v>
      </c>
      <c r="F20" s="118">
        <f t="shared" si="1"/>
        <v>13170</v>
      </c>
    </row>
    <row r="21" spans="1:6" ht="21" customHeight="1" x14ac:dyDescent="0.2">
      <c r="A21" s="119">
        <v>45971</v>
      </c>
      <c r="B21" s="120" t="s">
        <v>155</v>
      </c>
      <c r="C21" s="120" t="s">
        <v>161</v>
      </c>
      <c r="D21" s="118"/>
      <c r="E21" s="118">
        <v>110</v>
      </c>
      <c r="F21" s="118">
        <f t="shared" si="1"/>
        <v>13060</v>
      </c>
    </row>
    <row r="22" spans="1:6" ht="21" customHeight="1" x14ac:dyDescent="0.2">
      <c r="A22" s="119">
        <v>45971</v>
      </c>
      <c r="B22" s="120" t="s">
        <v>155</v>
      </c>
      <c r="C22" s="120" t="s">
        <v>162</v>
      </c>
      <c r="D22" s="118"/>
      <c r="E22" s="118">
        <v>110</v>
      </c>
      <c r="F22" s="118">
        <f t="shared" si="1"/>
        <v>12950</v>
      </c>
    </row>
    <row r="23" spans="1:6" ht="21" customHeight="1" x14ac:dyDescent="0.2">
      <c r="A23" s="119">
        <v>45971</v>
      </c>
      <c r="B23" s="120" t="s">
        <v>155</v>
      </c>
      <c r="C23" s="120" t="s">
        <v>163</v>
      </c>
      <c r="D23" s="118"/>
      <c r="E23" s="118">
        <v>110</v>
      </c>
      <c r="F23" s="118">
        <f t="shared" si="1"/>
        <v>12840</v>
      </c>
    </row>
    <row r="24" spans="1:6" ht="21" customHeight="1" x14ac:dyDescent="0.2">
      <c r="A24" s="119">
        <v>45971</v>
      </c>
      <c r="B24" s="120" t="s">
        <v>155</v>
      </c>
      <c r="C24" s="120" t="s">
        <v>164</v>
      </c>
      <c r="D24" s="118"/>
      <c r="E24" s="118">
        <v>110</v>
      </c>
      <c r="F24" s="118">
        <f t="shared" si="1"/>
        <v>12730</v>
      </c>
    </row>
    <row r="25" spans="1:6" ht="21" customHeight="1" x14ac:dyDescent="0.2">
      <c r="A25" s="119">
        <v>45972</v>
      </c>
      <c r="B25" s="120" t="s">
        <v>155</v>
      </c>
      <c r="C25" s="120" t="s">
        <v>165</v>
      </c>
      <c r="D25" s="118"/>
      <c r="E25" s="118">
        <v>110</v>
      </c>
      <c r="F25" s="118">
        <f t="shared" si="1"/>
        <v>12620</v>
      </c>
    </row>
    <row r="26" spans="1:6" ht="21" customHeight="1" x14ac:dyDescent="0.2">
      <c r="A26" s="119">
        <v>45972</v>
      </c>
      <c r="B26" s="120" t="s">
        <v>89</v>
      </c>
      <c r="C26" s="120" t="s">
        <v>206</v>
      </c>
      <c r="D26" s="118"/>
      <c r="E26" s="118">
        <v>380</v>
      </c>
      <c r="F26" s="118">
        <f t="shared" si="1"/>
        <v>12240</v>
      </c>
    </row>
    <row r="27" spans="1:6" ht="21" customHeight="1" x14ac:dyDescent="0.2">
      <c r="A27" s="119">
        <v>45972</v>
      </c>
      <c r="B27" s="120" t="s">
        <v>89</v>
      </c>
      <c r="C27" s="120" t="s">
        <v>196</v>
      </c>
      <c r="D27" s="118"/>
      <c r="E27" s="118">
        <v>12240</v>
      </c>
      <c r="F27" s="118">
        <f t="shared" si="1"/>
        <v>0</v>
      </c>
    </row>
    <row r="28" spans="1:6" ht="21" customHeight="1" x14ac:dyDescent="0.2">
      <c r="A28" s="119">
        <v>45972</v>
      </c>
      <c r="B28" s="120" t="s">
        <v>175</v>
      </c>
      <c r="C28" s="120" t="s">
        <v>176</v>
      </c>
      <c r="D28" s="118">
        <v>58</v>
      </c>
      <c r="E28" s="118"/>
      <c r="F28" s="118">
        <f t="shared" si="1"/>
        <v>58</v>
      </c>
    </row>
    <row r="29" spans="1:6" ht="21" customHeight="1" x14ac:dyDescent="0.2">
      <c r="A29" s="119">
        <v>45972</v>
      </c>
      <c r="B29" s="120" t="s">
        <v>143</v>
      </c>
      <c r="C29" s="120" t="s">
        <v>177</v>
      </c>
      <c r="D29" s="118"/>
      <c r="E29" s="118">
        <v>8</v>
      </c>
      <c r="F29" s="118">
        <f t="shared" si="1"/>
        <v>50</v>
      </c>
    </row>
    <row r="30" spans="1:6" ht="21" customHeight="1" x14ac:dyDescent="0.2">
      <c r="A30" s="119">
        <v>45972</v>
      </c>
      <c r="B30" s="120" t="s">
        <v>89</v>
      </c>
      <c r="C30" s="120" t="s">
        <v>205</v>
      </c>
      <c r="D30" s="118"/>
      <c r="E30" s="118">
        <v>50</v>
      </c>
      <c r="F30" s="118">
        <f t="shared" si="1"/>
        <v>0</v>
      </c>
    </row>
    <row r="31" spans="1:6" ht="21" customHeight="1" x14ac:dyDescent="0.2">
      <c r="A31" s="122" t="s">
        <v>83</v>
      </c>
      <c r="B31" s="123"/>
      <c r="C31" s="123"/>
      <c r="D31" s="118">
        <f>SUM(D7:D30)</f>
        <v>285058</v>
      </c>
      <c r="E31" s="118">
        <f>SUM(E7:E30)</f>
        <v>285058</v>
      </c>
      <c r="F31" s="118">
        <f>D31-E31</f>
        <v>0</v>
      </c>
    </row>
    <row r="32" spans="1:6" x14ac:dyDescent="0.2">
      <c r="A32" s="44"/>
      <c r="B32" s="44"/>
      <c r="C32" s="44"/>
      <c r="D32" s="1"/>
      <c r="E32" s="1"/>
      <c r="F32" s="1"/>
    </row>
    <row r="33" spans="1:6" x14ac:dyDescent="0.2">
      <c r="A33" s="1"/>
      <c r="B33" s="1"/>
      <c r="C33" s="1"/>
      <c r="D33" s="1"/>
      <c r="E33" s="1"/>
      <c r="F33" s="1"/>
    </row>
  </sheetData>
  <mergeCells count="3">
    <mergeCell ref="A2:F2"/>
    <mergeCell ref="E4:F4"/>
    <mergeCell ref="A6:E6"/>
  </mergeCells>
  <phoneticPr fontId="2"/>
  <dataValidations count="1">
    <dataValidation type="list" allowBlank="1" showInputMessage="1" showErrorMessage="1" sqref="F3" xr:uid="{C2082DA0-8E38-4E7A-ABE2-A199966EB639}">
      <formula1>"1,2,3,4,5,6,7,8,9,10"</formula1>
    </dataValidation>
  </dataValidations>
  <pageMargins left="0.78740157480314965" right="0.78740157480314965" top="0.98425196850393704" bottom="0.98425196850393704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収支決算報告書(様式11)</vt:lpstr>
      <vt:lpstr>収益・費用明細書(様式12)</vt:lpstr>
      <vt:lpstr>差異発生理由書(様式15)</vt:lpstr>
      <vt:lpstr>現金出納帳（様式16）</vt:lpstr>
      <vt:lpstr>口座出納帳（様式17）</vt:lpstr>
      <vt:lpstr>'差異発生理由書(様式15)'!Print_Area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2025-11-05T07:54:45Z</cp:lastPrinted>
  <dcterms:created xsi:type="dcterms:W3CDTF">2016-10-10T10:57:19Z</dcterms:created>
  <dcterms:modified xsi:type="dcterms:W3CDTF">2025-11-13T07:45:20Z</dcterms:modified>
</cp:coreProperties>
</file>